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0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29" i="5" l="1"/>
  <c r="C28" i="5"/>
  <c r="C30" i="5"/>
  <c r="C27" i="5"/>
  <c r="C26" i="5"/>
  <c r="C25" i="5"/>
  <c r="C24" i="5"/>
  <c r="C23" i="5"/>
  <c r="C22" i="5"/>
  <c r="C21" i="5"/>
  <c r="C20" i="5"/>
  <c r="C19" i="5"/>
  <c r="C18" i="5"/>
  <c r="C17" i="5"/>
  <c r="C13" i="5"/>
  <c r="C12" i="5"/>
  <c r="C11" i="5"/>
  <c r="C36" i="5"/>
  <c r="C35" i="5"/>
  <c r="C34" i="5"/>
  <c r="C33" i="5"/>
  <c r="C32" i="5"/>
  <c r="C37" i="5" l="1"/>
  <c r="C14" i="5"/>
  <c r="C38" i="5" s="1"/>
</calcChain>
</file>

<file path=xl/sharedStrings.xml><?xml version="1.0" encoding="utf-8"?>
<sst xmlns="http://schemas.openxmlformats.org/spreadsheetml/2006/main" count="41" uniqueCount="41">
  <si>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</si>
  <si>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</si>
  <si>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</si>
  <si>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</si>
  <si>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</si>
  <si>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</si>
  <si>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</si>
  <si>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</si>
  <si>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</si>
  <si>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</si>
  <si>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</si>
  <si>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</si>
  <si>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</si>
  <si>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</si>
  <si>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</si>
  <si>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</si>
  <si>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</si>
  <si>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</si>
  <si>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</si>
  <si>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</si>
  <si>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</si>
  <si>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</si>
  <si>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</si>
  <si>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</si>
  <si>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</si>
  <si>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8) Тех.обслуживание вентканалов и дымоходов, газопровода ВГС</t>
  </si>
  <si>
    <t>9) ОДН по холодному водоснабжению</t>
  </si>
  <si>
    <t>1)        Адрес дома:    ул.Степана Разина, д.1</t>
  </si>
  <si>
    <t>3)       Дата принятия в управление:    01.10.2019г.</t>
  </si>
  <si>
    <t>2)       Площадь дома     1843,8кв.м</t>
  </si>
  <si>
    <t xml:space="preserve"> 4.5 Поступило от ПАО"МТС", ПАО"Ростелеком"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</si>
  <si>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</si>
  <si>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</si>
  <si>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</si>
  <si>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</si>
  <si>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</si>
  <si>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Очистка от снежных "шапок", прочистка желобов и свесов (исп.альпиниста)</t>
  </si>
  <si>
    <t>Благоустр.придомовой территории (покраска дворового оборудования)</t>
  </si>
  <si>
    <t>Ремонт на системе ЦО с заменой участка разводки</t>
  </si>
  <si>
    <t>Ремонт электропроводки на доме</t>
  </si>
  <si>
    <t>Ремонт инженерных сетей ХВС с заменой вентелей, установка хомутов на системе 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</si>
</sst>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5" fillId="0" borderId="0" xfId="0" applyFont="1"/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topLeftCell="A6" workbookViewId="0">
      <selection activeCell="E15" sqref="E15"/>
    </sheetView>
  </sheetViews>
  <sheetFormatPr defaultRowHeight="12" customHeight="1" x14ac:dyDescent="0.25"/>
  <cols>
    <col min="1" max="1" width="1.42578125" customWidth="1"/>
    <col min="2" max="2" width="80.28515625" customWidth="1"/>
    <col min="3" max="3" width="11.7109375" customWidth="1"/>
    <col min="4" max="4" width="4.42578125" customWidth="1"/>
    <col min="5" max="5" width="9.5703125" bestFit="1" customWidth="1"/>
  </cols>
  <sheetData>
    <row r="1" spans="2:5" ht="12" customHeight="1" x14ac:dyDescent="0.25">
      <c r="B1" s="2" t="s">
        <v>0</v>
      </c>
    </row>
    <row r="2" spans="2:5" ht="12" customHeight="1" x14ac:dyDescent="0.25">
      <c r="B2" s="14" t="s">
        <v>2</v>
      </c>
    </row>
    <row r="3" spans="2:5" ht="12" customHeight="1" x14ac:dyDescent="0.25">
      <c r="B3" s="15" t="s">
        <v>31</v>
      </c>
    </row>
    <row r="4" spans="2:5" ht="12" customHeight="1" x14ac:dyDescent="0.25">
      <c r="B4" s="16" t="s">
        <v>27</v>
      </c>
      <c r="C4" s="17"/>
    </row>
    <row r="5" spans="2:5" ht="12" customHeight="1" x14ac:dyDescent="0.25">
      <c r="B5" s="16" t="s">
        <v>29</v>
      </c>
      <c r="C5" s="17"/>
    </row>
    <row r="6" spans="2:5" ht="12" customHeight="1" x14ac:dyDescent="0.25">
      <c r="B6" s="16" t="s">
        <v>28</v>
      </c>
      <c r="C6" s="17"/>
    </row>
    <row r="7" spans="2:5" ht="51.75" customHeight="1" x14ac:dyDescent="0.25">
      <c r="B7" s="30" t="s">
        <v>3</v>
      </c>
      <c r="C7" s="31"/>
    </row>
    <row r="8" spans="2:5" ht="27" customHeight="1" x14ac:dyDescent="0.25">
      <c r="B8" s="32" t="s">
        <v>13</v>
      </c>
      <c r="C8" s="33"/>
    </row>
    <row r="9" spans="2:5" ht="25.5" customHeight="1" x14ac:dyDescent="0.25">
      <c r="B9" s="18" t="s">
        <v>32</v>
      </c>
      <c r="C9" s="26">
        <v>-50694.559999999998</v>
      </c>
    </row>
    <row r="10" spans="2:5" ht="12" customHeight="1" x14ac:dyDescent="0.25">
      <c r="B10" s="19" t="s">
        <v>33</v>
      </c>
      <c r="C10" s="26">
        <v>5568.43</v>
      </c>
    </row>
    <row r="11" spans="2:5" ht="12" customHeight="1" x14ac:dyDescent="0.25">
      <c r="B11" s="19" t="s">
        <v>14</v>
      </c>
      <c r="C11" s="27">
        <f>206123.46</f>
        <v>206123.46</v>
      </c>
    </row>
    <row r="12" spans="2:5" ht="12" customHeight="1" x14ac:dyDescent="0.25">
      <c r="B12" s="19" t="s">
        <v>15</v>
      </c>
      <c r="C12" s="28">
        <f>232839.95</f>
        <v>232839.95</v>
      </c>
    </row>
    <row r="13" spans="2:5" ht="12" customHeight="1" x14ac:dyDescent="0.25">
      <c r="B13" s="19" t="s">
        <v>30</v>
      </c>
      <c r="C13" s="28">
        <f>7020</f>
        <v>7020</v>
      </c>
      <c r="E13" s="1"/>
    </row>
    <row r="14" spans="2:5" ht="12" customHeight="1" x14ac:dyDescent="0.25">
      <c r="B14" s="19" t="s">
        <v>16</v>
      </c>
      <c r="C14" s="29">
        <f>C13+C12</f>
        <v>239859.95</v>
      </c>
      <c r="E14" s="13"/>
    </row>
    <row r="15" spans="2:5" ht="25.5" customHeight="1" x14ac:dyDescent="0.25">
      <c r="B15" s="32" t="s">
        <v>17</v>
      </c>
      <c r="C15" s="33"/>
    </row>
    <row r="16" spans="2:5" ht="12" customHeight="1" x14ac:dyDescent="0.25">
      <c r="B16" s="8" t="s">
        <v>1</v>
      </c>
      <c r="C16" s="10"/>
    </row>
    <row r="17" spans="2:5" ht="12" customHeight="1" x14ac:dyDescent="0.25">
      <c r="B17" s="9" t="s">
        <v>7</v>
      </c>
      <c r="C17" s="11">
        <f>10563.7</f>
        <v>10563.7</v>
      </c>
      <c r="E17" s="13"/>
    </row>
    <row r="18" spans="2:5" ht="12" customHeight="1" x14ac:dyDescent="0.25">
      <c r="B18" s="4" t="s">
        <v>8</v>
      </c>
      <c r="C18" s="3">
        <f>955.51</f>
        <v>955.51</v>
      </c>
    </row>
    <row r="19" spans="2:5" ht="12" customHeight="1" x14ac:dyDescent="0.25">
      <c r="B19" s="4" t="s">
        <v>9</v>
      </c>
      <c r="C19" s="5">
        <f>1835.19</f>
        <v>1835.19</v>
      </c>
    </row>
    <row r="20" spans="2:5" ht="12" customHeight="1" x14ac:dyDescent="0.25">
      <c r="B20" s="4" t="s">
        <v>10</v>
      </c>
      <c r="C20" s="5">
        <f>1228.51</f>
        <v>1228.51</v>
      </c>
    </row>
    <row r="21" spans="2:5" ht="12" customHeight="1" x14ac:dyDescent="0.25">
      <c r="B21" s="4" t="s">
        <v>11</v>
      </c>
      <c r="C21" s="5">
        <f>12500+4255.8+4982+2108+1750-2700+18000+24000</f>
        <v>64895.8</v>
      </c>
    </row>
    <row r="22" spans="2:5" ht="12" customHeight="1" x14ac:dyDescent="0.25">
      <c r="B22" s="4" t="s">
        <v>12</v>
      </c>
      <c r="C22" s="6">
        <f>1632.92</f>
        <v>1632.92</v>
      </c>
    </row>
    <row r="23" spans="2:5" ht="12" customHeight="1" x14ac:dyDescent="0.25">
      <c r="B23" s="4" t="s">
        <v>19</v>
      </c>
      <c r="C23" s="5">
        <f>7200</f>
        <v>7200</v>
      </c>
    </row>
    <row r="24" spans="2:5" ht="12" customHeight="1" x14ac:dyDescent="0.25">
      <c r="B24" s="4" t="s">
        <v>25</v>
      </c>
      <c r="C24" s="5">
        <f>6769.2</f>
        <v>6769.2</v>
      </c>
    </row>
    <row r="25" spans="2:5" ht="12" customHeight="1" x14ac:dyDescent="0.25">
      <c r="B25" s="4" t="s">
        <v>26</v>
      </c>
      <c r="C25" s="5">
        <f>1573.02</f>
        <v>1573.02</v>
      </c>
    </row>
    <row r="26" spans="2:5" ht="12" customHeight="1" x14ac:dyDescent="0.25">
      <c r="B26" s="4" t="s">
        <v>20</v>
      </c>
      <c r="C26" s="6">
        <f>3172.66</f>
        <v>3172.66</v>
      </c>
    </row>
    <row r="27" spans="2:5" ht="12" customHeight="1" x14ac:dyDescent="0.25">
      <c r="B27" s="4" t="s">
        <v>21</v>
      </c>
      <c r="C27" s="5">
        <f>3410.99+4325.86+100</f>
        <v>7836.8499999999995</v>
      </c>
    </row>
    <row r="28" spans="2:5" ht="12" customHeight="1" x14ac:dyDescent="0.25">
      <c r="B28" s="4" t="s">
        <v>22</v>
      </c>
      <c r="C28" s="5">
        <f>1520.51+17088.04+669.09</f>
        <v>19277.64</v>
      </c>
    </row>
    <row r="29" spans="2:5" ht="12" customHeight="1" x14ac:dyDescent="0.25">
      <c r="B29" s="4" t="s">
        <v>23</v>
      </c>
      <c r="C29" s="5">
        <f>2721.72+1072.02</f>
        <v>3793.74</v>
      </c>
    </row>
    <row r="30" spans="2:5" ht="12" customHeight="1" x14ac:dyDescent="0.25">
      <c r="B30" s="4" t="s">
        <v>24</v>
      </c>
      <c r="C30" s="5">
        <f>19094.39</f>
        <v>19094.39</v>
      </c>
    </row>
    <row r="31" spans="2:5" ht="28.5" customHeight="1" x14ac:dyDescent="0.25">
      <c r="B31" s="20" t="s">
        <v>18</v>
      </c>
      <c r="C31" s="21"/>
    </row>
    <row r="32" spans="2:5" ht="12" customHeight="1" x14ac:dyDescent="0.25">
      <c r="B32" s="4" t="s">
        <v>37</v>
      </c>
      <c r="C32" s="12">
        <f>2162</f>
        <v>2162</v>
      </c>
      <c r="E32" s="13"/>
    </row>
    <row r="33" spans="2:5" ht="12" customHeight="1" x14ac:dyDescent="0.25">
      <c r="B33" s="4" t="s">
        <v>36</v>
      </c>
      <c r="C33" s="12">
        <f>4400</f>
        <v>4400</v>
      </c>
      <c r="E33" s="13"/>
    </row>
    <row r="34" spans="2:5" ht="12" customHeight="1" x14ac:dyDescent="0.25">
      <c r="B34" s="4" t="s">
        <v>39</v>
      </c>
      <c r="C34" s="12">
        <f>2594</f>
        <v>2594</v>
      </c>
      <c r="E34" s="13"/>
    </row>
    <row r="35" spans="2:5" ht="12" customHeight="1" x14ac:dyDescent="0.25">
      <c r="B35" s="4" t="s">
        <v>38</v>
      </c>
      <c r="C35" s="12">
        <f>1909</f>
        <v>1909</v>
      </c>
      <c r="E35" s="13"/>
    </row>
    <row r="36" spans="2:5" ht="12" customHeight="1" x14ac:dyDescent="0.25">
      <c r="B36" s="4" t="s">
        <v>40</v>
      </c>
      <c r="C36" s="12">
        <f>3674</f>
        <v>3674</v>
      </c>
    </row>
    <row r="37" spans="2:5" ht="25.5" customHeight="1" x14ac:dyDescent="0.25">
      <c r="B37" s="22" t="s">
        <v>34</v>
      </c>
      <c r="C37" s="7">
        <f>C9+C12-C11</f>
        <v>-23978.069999999978</v>
      </c>
      <c r="E37" s="13"/>
    </row>
    <row r="38" spans="2:5" ht="23.25" customHeight="1" x14ac:dyDescent="0.25">
      <c r="B38" s="23" t="s">
        <v>35</v>
      </c>
      <c r="C38" s="7">
        <f>C10+C14-C17-C18-C20-C19-C21-C22-C23-C24-C25-C26-C27-C28-C29-C30-C32-C33-C34-C35-C36</f>
        <v>80860.249999999956</v>
      </c>
    </row>
    <row r="39" spans="2:5" ht="12" customHeight="1" x14ac:dyDescent="0.25">
      <c r="B39" s="24" t="s">
        <v>4</v>
      </c>
      <c r="C39" s="25"/>
    </row>
    <row r="40" spans="2:5" ht="13.5" customHeight="1" x14ac:dyDescent="0.25">
      <c r="B40" s="25" t="s">
        <v>5</v>
      </c>
      <c r="C40" s="25"/>
    </row>
    <row r="41" spans="2:5" ht="12" customHeight="1" x14ac:dyDescent="0.25">
      <c r="B41" s="24" t="s">
        <v>6</v>
      </c>
      <c r="C41" s="25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2022-02-28T09:36:54Z</dcterms:modified>
</cp:coreProperties>
</file>