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12" i="5" l="1"/>
  <c r="C11" i="5"/>
  <c r="C28" i="5"/>
  <c r="C29" i="5"/>
  <c r="C30" i="5"/>
  <c r="C27" i="5"/>
  <c r="C26" i="5"/>
  <c r="C25" i="5"/>
  <c r="C24" i="5"/>
  <c r="C23" i="5"/>
  <c r="C22" i="5"/>
  <c r="C21" i="5"/>
  <c r="C20" i="5"/>
  <c r="C19" i="5"/>
  <c r="C18" i="5"/>
  <c r="C17" i="5"/>
  <c r="C35" i="5"/>
  <c r="C34" i="5"/>
  <c r="C33" i="5"/>
  <c r="C32" i="5"/>
  <c r="C13" i="5" l="1"/>
  <c r="C36" i="5" l="1"/>
  <c r="C14" i="5" l="1"/>
  <c r="C37" i="5" s="1"/>
</calcChain>
</file>

<file path=xl/sharedStrings.xml><?xml version="1.0" encoding="utf-8"?>
<sst xmlns="http://schemas.openxmlformats.org/spreadsheetml/2006/main" count="40" uniqueCount="40">
  <si>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</si>
  <si>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</si>
  <si>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</si>
  <si>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</si>
  <si>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</si>
  <si>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</si>
  <si>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</si>
  <si>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 ул.Красноармейская, д.4</t>
  </si>
  <si>
    <t>2)       Площадь дома      1335,7 кв.м</t>
  </si>
  <si>
    <t>3)       Дата принятия в управление:    01.12.2017г.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</si>
  <si>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</si>
  <si>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</si>
  <si>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</si>
  <si>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</si>
  <si>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</si>
  <si>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</si>
  <si>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</si>
  <si>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</si>
  <si>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</si>
  <si>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</si>
  <si>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</si>
  <si>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</si>
  <si>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холодному водоснабжению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</si>
  <si>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</si>
  <si>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</si>
  <si>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</si>
  <si>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</si>
  <si>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</si>
  <si>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</si>
  <si>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</si>
  <si>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4.5 Поступило от ПАО"МТС",ЗАО "Ресурс-Связь"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</si>
  <si>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</si>
  <si>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</si>
  <si>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</si>
  <si>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</si>
  <si>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</si>
  <si>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Установка козырька</t>
  </si>
  <si>
    <t>Ремонт отмостки</t>
  </si>
  <si>
    <t>Ремонт электропроводки с заменой вводного кабеля на доме</t>
  </si>
  <si>
    <t>Ремонт системы ЦО с заменой задвижек, манометров,вентилей,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</si>
</sst>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0" xfId="0"/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topLeftCell="A5" workbookViewId="0">
      <selection activeCell="F8" sqref="F8"/>
    </sheetView>
  </sheetViews>
  <sheetFormatPr defaultRowHeight="12" customHeight="1" x14ac:dyDescent="0.25"/>
  <cols>
    <col min="1" max="1" width="1.42578125" customWidth="1"/>
    <col min="2" max="2" width="81" customWidth="1"/>
    <col min="3" max="3" width="11" customWidth="1"/>
    <col min="4" max="4" width="4.4257812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31</v>
      </c>
    </row>
    <row r="4" spans="2:5" ht="12" customHeight="1" x14ac:dyDescent="0.25">
      <c r="B4" s="25" t="s">
        <v>7</v>
      </c>
      <c r="C4" s="5"/>
    </row>
    <row r="5" spans="2:5" ht="12" customHeight="1" x14ac:dyDescent="0.25">
      <c r="B5" s="25" t="s">
        <v>8</v>
      </c>
      <c r="C5" s="5"/>
    </row>
    <row r="6" spans="2:5" ht="12" customHeight="1" x14ac:dyDescent="0.25">
      <c r="B6" s="25" t="s">
        <v>9</v>
      </c>
      <c r="C6" s="5"/>
    </row>
    <row r="7" spans="2:5" ht="57" customHeight="1" x14ac:dyDescent="0.25">
      <c r="B7" s="31" t="s">
        <v>3</v>
      </c>
      <c r="C7" s="32"/>
    </row>
    <row r="8" spans="2:5" ht="27" customHeight="1" x14ac:dyDescent="0.25">
      <c r="B8" s="33" t="s">
        <v>10</v>
      </c>
      <c r="C8" s="32"/>
    </row>
    <row r="9" spans="2:5" ht="25.5" customHeight="1" x14ac:dyDescent="0.25">
      <c r="B9" s="24" t="s">
        <v>32</v>
      </c>
      <c r="C9" s="27">
        <v>-931.37</v>
      </c>
    </row>
    <row r="10" spans="2:5" ht="12" customHeight="1" x14ac:dyDescent="0.25">
      <c r="B10" s="25" t="s">
        <v>33</v>
      </c>
      <c r="C10" s="27">
        <v>20930.22</v>
      </c>
    </row>
    <row r="11" spans="2:5" ht="12" customHeight="1" x14ac:dyDescent="0.25">
      <c r="B11" s="25" t="s">
        <v>17</v>
      </c>
      <c r="C11" s="28">
        <f>167389.02+60000</f>
        <v>227389.02</v>
      </c>
    </row>
    <row r="12" spans="2:5" ht="12" customHeight="1" x14ac:dyDescent="0.25">
      <c r="B12" s="25" t="s">
        <v>18</v>
      </c>
      <c r="C12" s="29">
        <f>166984.69+60000</f>
        <v>226984.69</v>
      </c>
    </row>
    <row r="13" spans="2:5" ht="12" customHeight="1" x14ac:dyDescent="0.25">
      <c r="B13" s="25" t="s">
        <v>30</v>
      </c>
      <c r="C13" s="29">
        <f>12520.8</f>
        <v>12520.8</v>
      </c>
    </row>
    <row r="14" spans="2:5" ht="12" customHeight="1" x14ac:dyDescent="0.25">
      <c r="B14" s="25" t="s">
        <v>19</v>
      </c>
      <c r="C14" s="30">
        <f>C13+C12</f>
        <v>239505.49</v>
      </c>
      <c r="E14" s="22"/>
    </row>
    <row r="15" spans="2:5" ht="25.5" customHeight="1" x14ac:dyDescent="0.25">
      <c r="B15" s="33" t="s">
        <v>20</v>
      </c>
      <c r="C15" s="32"/>
    </row>
    <row r="16" spans="2:5" ht="12" customHeight="1" x14ac:dyDescent="0.25">
      <c r="B16" s="17" t="s">
        <v>1</v>
      </c>
      <c r="C16" s="19"/>
    </row>
    <row r="17" spans="2:5" ht="12" customHeight="1" x14ac:dyDescent="0.25">
      <c r="B17" s="18" t="s">
        <v>11</v>
      </c>
      <c r="C17" s="20">
        <f>29029.63</f>
        <v>29029.63</v>
      </c>
      <c r="E17" s="22"/>
    </row>
    <row r="18" spans="2:5" ht="12" customHeight="1" x14ac:dyDescent="0.25">
      <c r="B18" s="12" t="s">
        <v>12</v>
      </c>
      <c r="C18" s="11">
        <f>1805.4</f>
        <v>1805.4</v>
      </c>
    </row>
    <row r="19" spans="2:5" ht="12" customHeight="1" x14ac:dyDescent="0.25">
      <c r="B19" s="12" t="s">
        <v>13</v>
      </c>
      <c r="C19" s="13">
        <f>3467.51</f>
        <v>3467.51</v>
      </c>
    </row>
    <row r="20" spans="2:5" ht="12" customHeight="1" x14ac:dyDescent="0.25">
      <c r="B20" s="12" t="s">
        <v>14</v>
      </c>
      <c r="C20" s="14">
        <f>2321.22</f>
        <v>2321.2199999999998</v>
      </c>
    </row>
    <row r="21" spans="2:5" ht="12" customHeight="1" x14ac:dyDescent="0.25">
      <c r="B21" s="12" t="s">
        <v>15</v>
      </c>
      <c r="C21" s="14">
        <f>9500+3000+3580+3580+3668+2075+21600+30000</f>
        <v>77003</v>
      </c>
    </row>
    <row r="22" spans="2:5" ht="12" customHeight="1" x14ac:dyDescent="0.25">
      <c r="B22" s="12" t="s">
        <v>16</v>
      </c>
      <c r="C22" s="15">
        <f>1306.55</f>
        <v>1306.55</v>
      </c>
    </row>
    <row r="23" spans="2:5" ht="12" customHeight="1" x14ac:dyDescent="0.25">
      <c r="B23" s="12" t="s">
        <v>23</v>
      </c>
      <c r="C23" s="14">
        <f>4800</f>
        <v>4800</v>
      </c>
    </row>
    <row r="24" spans="2:5" ht="12" customHeight="1" x14ac:dyDescent="0.25">
      <c r="B24" s="12" t="s">
        <v>24</v>
      </c>
      <c r="C24" s="14">
        <f>2459.16</f>
        <v>2459.16</v>
      </c>
    </row>
    <row r="25" spans="2:5" ht="12" customHeight="1" x14ac:dyDescent="0.25">
      <c r="B25" s="12" t="s">
        <v>22</v>
      </c>
      <c r="C25" s="14">
        <f>1595.94</f>
        <v>1595.94</v>
      </c>
    </row>
    <row r="26" spans="2:5" ht="12" customHeight="1" x14ac:dyDescent="0.25">
      <c r="B26" s="12" t="s">
        <v>25</v>
      </c>
      <c r="C26" s="15">
        <f>3721.45</f>
        <v>3721.45</v>
      </c>
    </row>
    <row r="27" spans="2:5" ht="12" customHeight="1" x14ac:dyDescent="0.25">
      <c r="B27" s="12" t="s">
        <v>26</v>
      </c>
      <c r="C27" s="14">
        <f>2471.01+3368.28+150</f>
        <v>5989.2900000000009</v>
      </c>
    </row>
    <row r="28" spans="2:5" ht="12" customHeight="1" x14ac:dyDescent="0.25">
      <c r="B28" s="12" t="s">
        <v>27</v>
      </c>
      <c r="C28" s="14">
        <f>1657.77+26643.57+599.13</f>
        <v>28900.47</v>
      </c>
    </row>
    <row r="29" spans="2:5" ht="12" customHeight="1" x14ac:dyDescent="0.25">
      <c r="B29" s="12" t="s">
        <v>28</v>
      </c>
      <c r="C29" s="14">
        <f>1893.41+848.31</f>
        <v>2741.7200000000003</v>
      </c>
    </row>
    <row r="30" spans="2:5" ht="12" customHeight="1" x14ac:dyDescent="0.25">
      <c r="B30" s="12" t="s">
        <v>29</v>
      </c>
      <c r="C30" s="14">
        <f>13832.52</f>
        <v>13832.52</v>
      </c>
    </row>
    <row r="31" spans="2:5" ht="28.5" customHeight="1" x14ac:dyDescent="0.25">
      <c r="B31" s="23" t="s">
        <v>21</v>
      </c>
      <c r="C31" s="7"/>
    </row>
    <row r="32" spans="2:5" ht="12" customHeight="1" x14ac:dyDescent="0.25">
      <c r="B32" s="12" t="s">
        <v>39</v>
      </c>
      <c r="C32" s="21">
        <f>11627+4335</f>
        <v>15962</v>
      </c>
      <c r="E32" s="22"/>
    </row>
    <row r="33" spans="2:5" s="26" customFormat="1" ht="12" customHeight="1" x14ac:dyDescent="0.25">
      <c r="B33" s="12" t="s">
        <v>38</v>
      </c>
      <c r="C33" s="21">
        <f>36038</f>
        <v>36038</v>
      </c>
      <c r="E33" s="22"/>
    </row>
    <row r="34" spans="2:5" s="26" customFormat="1" ht="12" customHeight="1" x14ac:dyDescent="0.25">
      <c r="B34" s="12" t="s">
        <v>37</v>
      </c>
      <c r="C34" s="21">
        <f>13404</f>
        <v>13404</v>
      </c>
      <c r="E34" s="22"/>
    </row>
    <row r="35" spans="2:5" s="26" customFormat="1" ht="12" customHeight="1" x14ac:dyDescent="0.25">
      <c r="B35" s="12" t="s">
        <v>36</v>
      </c>
      <c r="C35" s="21">
        <f>8022</f>
        <v>8022</v>
      </c>
      <c r="E35" s="2"/>
    </row>
    <row r="36" spans="2:5" ht="24.75" customHeight="1" x14ac:dyDescent="0.25">
      <c r="B36" s="8" t="s">
        <v>34</v>
      </c>
      <c r="C36" s="16">
        <f>C9+C12-C11</f>
        <v>-1335.6999999999825</v>
      </c>
      <c r="E36" s="22"/>
    </row>
    <row r="37" spans="2:5" ht="26.25" customHeight="1" x14ac:dyDescent="0.25">
      <c r="B37" s="9" t="s">
        <v>35</v>
      </c>
      <c r="C37" s="16">
        <f>C10+C14-C17-C18-C20-C19-C21-C22-C23-C24-C25-C26-C27-C28-C29-C30-C32-C33-C34-C35</f>
        <v>8035.8499999999622</v>
      </c>
    </row>
    <row r="38" spans="2:5" ht="12" customHeight="1" x14ac:dyDescent="0.25">
      <c r="B38" s="10" t="s">
        <v>4</v>
      </c>
      <c r="C38" s="6"/>
    </row>
    <row r="39" spans="2:5" ht="12" customHeight="1" x14ac:dyDescent="0.25">
      <c r="B39" s="6" t="s">
        <v>5</v>
      </c>
      <c r="C39" s="6"/>
    </row>
    <row r="40" spans="2:5" ht="12" customHeight="1" x14ac:dyDescent="0.25">
      <c r="B40" s="10" t="s">
        <v>6</v>
      </c>
      <c r="C40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2022-02-28T09:31:09Z</dcterms:modified>
</cp:coreProperties>
</file>