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25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28" i="5" l="1"/>
  <c r="C29" i="5"/>
  <c r="C30" i="5"/>
  <c r="C27" i="5"/>
  <c r="C26" i="5"/>
  <c r="C25" i="5"/>
  <c r="C24" i="5"/>
  <c r="C23" i="5"/>
  <c r="C22" i="5"/>
  <c r="C21" i="5"/>
  <c r="C20" i="5"/>
  <c r="C19" i="5"/>
  <c r="C18" i="5"/>
  <c r="C17" i="5"/>
  <c r="C38" i="5" l="1"/>
  <c r="C37" i="5"/>
  <c r="C36" i="5"/>
  <c r="C35" i="5"/>
  <c r="C34" i="5"/>
  <c r="C33" i="5"/>
  <c r="C40" i="5" s="1"/>
  <c r="C32" i="5"/>
  <c r="C13" i="5"/>
  <c r="C12" i="5"/>
  <c r="C11" i="5"/>
  <c r="C39" i="5" l="1"/>
  <c r="C14" i="5" l="1"/>
</calcChain>
</file>

<file path=xl/sharedStrings.xml><?xml version="1.0" encoding="utf-8"?>
<sst xmlns="http://schemas.openxmlformats.org/spreadsheetml/2006/main" count="43" uniqueCount="43">
  <si>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</si>
  <si>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</si>
  <si>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</si>
  <si>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</si>
  <si>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</si>
  <si>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</si>
  <si>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</si>
  <si>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2)       Площадь дома 2390,5 кв.м</t>
  </si>
  <si>
    <t>1)        Адрес дома:   ул.Комсомольская, д.229а</t>
  </si>
  <si>
    <t>3)       Дата принятия в управление:    01.10.2016г.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</si>
  <si>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</si>
  <si>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</si>
  <si>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</si>
  <si>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</si>
  <si>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</si>
  <si>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</si>
  <si>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</si>
  <si>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</si>
  <si>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</si>
  <si>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</si>
  <si>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</si>
  <si>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</si>
  <si>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ПАО"МТС",ПАО "Ростелеком",ПАО"Вымпелком"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</si>
  <si>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</si>
  <si>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</si>
  <si>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</si>
  <si>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</si>
  <si>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</si>
  <si>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</si>
  <si>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</si>
  <si>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</si>
  <si>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</si>
  <si>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</si>
  <si>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</si>
  <si>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</si>
  <si>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</si>
  <si>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Поверка тепловычислителя, расходомера, термометров сопротивления ЦСМ</t>
  </si>
  <si>
    <t xml:space="preserve">Замена кранов, стояков на системе ГВС, ХВС в подвале, кв.4 </t>
  </si>
  <si>
    <t>Установка доводчика на двери дома</t>
  </si>
  <si>
    <t>Замена блока питания на счетчике тепловой энергии</t>
  </si>
  <si>
    <t>Малярные работы</t>
  </si>
  <si>
    <t>Ремонт электропроводки на доме</t>
  </si>
  <si>
    <t>Замена кранов, вентилей, воздухоотводчиков на системе ЦО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</si>
</sst>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left" indent="1"/>
    </xf>
    <xf numFmtId="2" fontId="5" fillId="2" borderId="1" xfId="0" applyNumberFormat="1" applyFont="1" applyFill="1" applyBorder="1"/>
    <xf numFmtId="0" fontId="3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5" fillId="0" borderId="0" xfId="0" applyFont="1"/>
    <xf numFmtId="2" fontId="0" fillId="0" borderId="0" xfId="0" applyNumberFormat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6" workbookViewId="0">
      <selection activeCell="F7" sqref="F7"/>
    </sheetView>
  </sheetViews>
  <sheetFormatPr defaultRowHeight="12" customHeight="1" x14ac:dyDescent="0.25"/>
  <cols>
    <col min="1" max="1" width="1.42578125" customWidth="1"/>
    <col min="2" max="2" width="79.42578125" customWidth="1"/>
    <col min="3" max="3" width="14.140625" customWidth="1"/>
    <col min="4" max="4" width="4.140625" customWidth="1"/>
    <col min="5" max="5" width="9.5703125" bestFit="1" customWidth="1"/>
  </cols>
  <sheetData>
    <row r="1" spans="1:5" ht="12" customHeight="1" x14ac:dyDescent="0.25">
      <c r="A1" s="11"/>
      <c r="B1" s="2" t="s">
        <v>0</v>
      </c>
      <c r="C1" s="11"/>
    </row>
    <row r="2" spans="1:5" ht="12" customHeight="1" x14ac:dyDescent="0.25">
      <c r="A2" s="11"/>
      <c r="B2" s="12" t="s">
        <v>2</v>
      </c>
      <c r="C2" s="11"/>
    </row>
    <row r="3" spans="1:5" ht="12" customHeight="1" x14ac:dyDescent="0.25">
      <c r="A3" s="11"/>
      <c r="B3" s="2" t="s">
        <v>31</v>
      </c>
      <c r="C3" s="11"/>
    </row>
    <row r="4" spans="1:5" ht="12" customHeight="1" x14ac:dyDescent="0.25">
      <c r="A4" s="11"/>
      <c r="B4" s="13" t="s">
        <v>8</v>
      </c>
      <c r="C4" s="3"/>
    </row>
    <row r="5" spans="1:5" ht="12" customHeight="1" x14ac:dyDescent="0.25">
      <c r="A5" s="11"/>
      <c r="B5" s="13" t="s">
        <v>7</v>
      </c>
      <c r="C5" s="3"/>
    </row>
    <row r="6" spans="1:5" ht="12" customHeight="1" x14ac:dyDescent="0.25">
      <c r="A6" s="11"/>
      <c r="B6" s="13" t="s">
        <v>9</v>
      </c>
      <c r="C6" s="3"/>
    </row>
    <row r="7" spans="1:5" ht="51" customHeight="1" x14ac:dyDescent="0.25">
      <c r="B7" s="33" t="s">
        <v>3</v>
      </c>
      <c r="C7" s="34"/>
    </row>
    <row r="8" spans="1:5" ht="27" customHeight="1" x14ac:dyDescent="0.25">
      <c r="B8" s="31" t="s">
        <v>10</v>
      </c>
      <c r="C8" s="32"/>
    </row>
    <row r="9" spans="1:5" ht="26.25" customHeight="1" x14ac:dyDescent="0.25">
      <c r="B9" s="19" t="s">
        <v>32</v>
      </c>
      <c r="C9" s="27">
        <v>-11999.93</v>
      </c>
    </row>
    <row r="10" spans="1:5" ht="12" customHeight="1" x14ac:dyDescent="0.25">
      <c r="B10" s="17" t="s">
        <v>33</v>
      </c>
      <c r="C10" s="27">
        <v>-157403.5</v>
      </c>
    </row>
    <row r="11" spans="1:5" ht="12" customHeight="1" x14ac:dyDescent="0.25">
      <c r="B11" s="17" t="s">
        <v>17</v>
      </c>
      <c r="C11" s="28">
        <f>300343.38</f>
        <v>300343.38</v>
      </c>
    </row>
    <row r="12" spans="1:5" ht="11.25" customHeight="1" x14ac:dyDescent="0.25">
      <c r="B12" s="17" t="s">
        <v>18</v>
      </c>
      <c r="C12" s="29">
        <f>303009.02</f>
        <v>303009.02</v>
      </c>
    </row>
    <row r="13" spans="1:5" ht="12" customHeight="1" x14ac:dyDescent="0.25">
      <c r="B13" s="17" t="s">
        <v>22</v>
      </c>
      <c r="C13" s="29">
        <f>10020</f>
        <v>10020</v>
      </c>
      <c r="E13" s="1"/>
    </row>
    <row r="14" spans="1:5" ht="12" customHeight="1" x14ac:dyDescent="0.25">
      <c r="B14" s="17" t="s">
        <v>19</v>
      </c>
      <c r="C14" s="30">
        <f>C13+C12</f>
        <v>313029.02</v>
      </c>
      <c r="E14" s="25"/>
    </row>
    <row r="15" spans="1:5" ht="24" customHeight="1" x14ac:dyDescent="0.25">
      <c r="B15" s="31" t="s">
        <v>20</v>
      </c>
      <c r="C15" s="32"/>
    </row>
    <row r="16" spans="1:5" ht="12" customHeight="1" x14ac:dyDescent="0.25">
      <c r="B16" s="15" t="s">
        <v>1</v>
      </c>
      <c r="C16" s="9"/>
    </row>
    <row r="17" spans="2:5" ht="12" customHeight="1" x14ac:dyDescent="0.25">
      <c r="B17" s="16" t="s">
        <v>11</v>
      </c>
      <c r="C17" s="10">
        <f>46751.94</f>
        <v>46751.94</v>
      </c>
      <c r="E17" s="25"/>
    </row>
    <row r="18" spans="2:5" ht="11.25" customHeight="1" x14ac:dyDescent="0.25">
      <c r="B18" s="4" t="s">
        <v>12</v>
      </c>
      <c r="C18" s="8">
        <f>2605.31</f>
        <v>2605.31</v>
      </c>
    </row>
    <row r="19" spans="2:5" ht="12" customHeight="1" x14ac:dyDescent="0.25">
      <c r="B19" s="4" t="s">
        <v>13</v>
      </c>
      <c r="C19" s="5">
        <f>4964.44</f>
        <v>4964.4399999999996</v>
      </c>
    </row>
    <row r="20" spans="2:5" ht="12" customHeight="1" x14ac:dyDescent="0.25">
      <c r="B20" s="4" t="s">
        <v>14</v>
      </c>
      <c r="C20" s="5">
        <f>3323.31</f>
        <v>3323.31</v>
      </c>
    </row>
    <row r="21" spans="2:5" ht="12" customHeight="1" x14ac:dyDescent="0.25">
      <c r="B21" s="4" t="s">
        <v>15</v>
      </c>
      <c r="C21" s="5">
        <f>26400+10500+3420+3580+1094+2668+1820+24000</f>
        <v>73482</v>
      </c>
    </row>
    <row r="22" spans="2:5" ht="12" customHeight="1" x14ac:dyDescent="0.25">
      <c r="B22" s="4" t="s">
        <v>16</v>
      </c>
      <c r="C22" s="7">
        <f>1971.83</f>
        <v>1971.83</v>
      </c>
    </row>
    <row r="23" spans="2:5" ht="12" customHeight="1" x14ac:dyDescent="0.25">
      <c r="B23" s="4" t="s">
        <v>23</v>
      </c>
      <c r="C23" s="5">
        <f>9168.96</f>
        <v>9168.9599999999991</v>
      </c>
    </row>
    <row r="24" spans="2:5" ht="12" customHeight="1" x14ac:dyDescent="0.25">
      <c r="B24" s="4" t="s">
        <v>24</v>
      </c>
      <c r="C24" s="5">
        <f>3661.8</f>
        <v>3661.8</v>
      </c>
    </row>
    <row r="25" spans="2:5" ht="12" customHeight="1" x14ac:dyDescent="0.25">
      <c r="B25" s="4" t="s">
        <v>25</v>
      </c>
      <c r="C25" s="6">
        <f>8361.42</f>
        <v>8361.42</v>
      </c>
    </row>
    <row r="26" spans="2:5" ht="12" customHeight="1" x14ac:dyDescent="0.25">
      <c r="B26" s="4" t="s">
        <v>26</v>
      </c>
      <c r="C26" s="7">
        <f>3834.42</f>
        <v>3834.42</v>
      </c>
    </row>
    <row r="27" spans="2:5" ht="12" customHeight="1" x14ac:dyDescent="0.25">
      <c r="B27" s="4" t="s">
        <v>27</v>
      </c>
      <c r="C27" s="5">
        <f>4422.38+5959.21+600</f>
        <v>10981.59</v>
      </c>
    </row>
    <row r="28" spans="2:5" ht="12" customHeight="1" x14ac:dyDescent="0.25">
      <c r="B28" s="4" t="s">
        <v>28</v>
      </c>
      <c r="C28" s="5">
        <f>2008.9+24656.79+837.66</f>
        <v>27503.350000000002</v>
      </c>
    </row>
    <row r="29" spans="2:5" ht="12" customHeight="1" x14ac:dyDescent="0.25">
      <c r="B29" s="4" t="s">
        <v>29</v>
      </c>
      <c r="C29" s="5">
        <f>3595.94+1320.05</f>
        <v>4915.99</v>
      </c>
    </row>
    <row r="30" spans="2:5" ht="12" customHeight="1" x14ac:dyDescent="0.25">
      <c r="B30" s="4" t="s">
        <v>30</v>
      </c>
      <c r="C30" s="5">
        <f>28054.91</f>
        <v>28054.91</v>
      </c>
    </row>
    <row r="31" spans="2:5" ht="30" customHeight="1" x14ac:dyDescent="0.25">
      <c r="B31" s="20" t="s">
        <v>21</v>
      </c>
      <c r="C31" s="18"/>
    </row>
    <row r="32" spans="2:5" ht="12" customHeight="1" x14ac:dyDescent="0.25">
      <c r="B32" s="4" t="s">
        <v>39</v>
      </c>
      <c r="C32" s="14">
        <f>1770</f>
        <v>1770</v>
      </c>
      <c r="E32" s="25"/>
    </row>
    <row r="33" spans="2:5" ht="12" customHeight="1" x14ac:dyDescent="0.25">
      <c r="B33" s="4" t="s">
        <v>42</v>
      </c>
      <c r="C33" s="14">
        <f>4319+2187</f>
        <v>6506</v>
      </c>
    </row>
    <row r="34" spans="2:5" ht="12" customHeight="1" x14ac:dyDescent="0.25">
      <c r="B34" s="4" t="s">
        <v>37</v>
      </c>
      <c r="C34" s="14">
        <f>12901</f>
        <v>12901</v>
      </c>
    </row>
    <row r="35" spans="2:5" ht="12" customHeight="1" x14ac:dyDescent="0.25">
      <c r="B35" s="4" t="s">
        <v>40</v>
      </c>
      <c r="C35" s="14">
        <f>42013</f>
        <v>42013</v>
      </c>
    </row>
    <row r="36" spans="2:5" ht="12" customHeight="1" x14ac:dyDescent="0.25">
      <c r="B36" s="4" t="s">
        <v>36</v>
      </c>
      <c r="C36" s="14">
        <f>29874</f>
        <v>29874</v>
      </c>
    </row>
    <row r="37" spans="2:5" ht="12" customHeight="1" x14ac:dyDescent="0.25">
      <c r="B37" s="4" t="s">
        <v>41</v>
      </c>
      <c r="C37" s="14">
        <f>15777</f>
        <v>15777</v>
      </c>
    </row>
    <row r="38" spans="2:5" ht="12" customHeight="1" x14ac:dyDescent="0.25">
      <c r="B38" s="4" t="s">
        <v>38</v>
      </c>
      <c r="C38" s="14">
        <f>3803+4943</f>
        <v>8746</v>
      </c>
    </row>
    <row r="39" spans="2:5" ht="27" customHeight="1" x14ac:dyDescent="0.25">
      <c r="B39" s="21" t="s">
        <v>34</v>
      </c>
      <c r="C39" s="26">
        <f>C9+C12-C11</f>
        <v>-9334.289999999979</v>
      </c>
      <c r="D39" s="11"/>
      <c r="E39" s="25"/>
    </row>
    <row r="40" spans="2:5" ht="25.5" customHeight="1" x14ac:dyDescent="0.25">
      <c r="B40" s="22" t="s">
        <v>35</v>
      </c>
      <c r="C40" s="26">
        <f>C10+C14-C17-C18-C20-C19-C21-C22-C23-C24-C25-C26-C27-C28-C29-C30-C32-C33-C34-C35-C36-C37-C38</f>
        <v>-191542.75</v>
      </c>
      <c r="D40" s="11"/>
      <c r="E40" s="11"/>
    </row>
    <row r="41" spans="2:5" ht="12" customHeight="1" x14ac:dyDescent="0.25">
      <c r="B41" s="23" t="s">
        <v>4</v>
      </c>
      <c r="C41" s="24"/>
    </row>
    <row r="42" spans="2:5" ht="13.9" customHeight="1" x14ac:dyDescent="0.25">
      <c r="B42" s="24" t="s">
        <v>5</v>
      </c>
      <c r="C42" s="24"/>
    </row>
    <row r="43" spans="2:5" ht="14.45" customHeight="1" x14ac:dyDescent="0.25">
      <c r="B43" s="23" t="s">
        <v>6</v>
      </c>
      <c r="C43" s="24"/>
    </row>
  </sheetData>
  <mergeCells count="3">
    <mergeCell ref="B15:C15"/>
    <mergeCell ref="B7:C7"/>
    <mergeCell ref="B8:C8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2022-02-28T09:30:17Z</dcterms:modified>
</cp:coreProperties>
</file>