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0" i="5"/>
  <c r="C29"/>
  <c r="C28"/>
  <c r="C27"/>
  <c r="C26"/>
  <c r="C25"/>
  <c r="C24"/>
  <c r="C23"/>
  <c r="C22"/>
  <c r="C21"/>
  <c r="C36"/>
  <c r="C35"/>
  <c r="C34"/>
  <c r="C33"/>
  <c r="C32"/>
  <c r="C13" l="1"/>
  <c r="C38" l="1"/>
  <c r="C14" l="1"/>
  <c r="C39" s="1"/>
</calcChain>
</file>

<file path=xl/sharedStrings.xml><?xml version="1.0" encoding="utf-8"?>
<sst xmlns="http://schemas.openxmlformats.org/spreadsheetml/2006/main" count="41" uniqueCount="41">
  <si>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</si>
  <si>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</si>
  <si>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</si>
  <si>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</si>
  <si>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</si>
  <si>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</si>
  <si>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</si>
  <si>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2)       Площадь дома 2390,5 кв.м</t>
  </si>
  <si>
    <t>1)        Адрес дома:   ул.Комсомольская, д.229а</t>
  </si>
  <si>
    <t>3)       Дата принятия в управление:    01.10.2016г.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</si>
  <si>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</si>
  <si>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</si>
  <si>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</si>
  <si>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</si>
  <si>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</si>
  <si>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</si>
  <si>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</si>
  <si>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</si>
  <si>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</si>
  <si>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</si>
  <si>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</si>
  <si>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</si>
  <si>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ПАО"МТС",ПАО "Ростелеком",ПАО"Вымпелком"</t>
  </si>
  <si>
    <t>7) Аварийно-ремонтная служба ООО "АРС"</t>
  </si>
  <si>
    <t>жилым домом в период с 01.01.2019г.по 31.12.2019г.</t>
  </si>
  <si>
    <t>8) Тех.обслуживание газопровода ВГС</t>
  </si>
  <si>
    <t>9) ОДН по холодному и горячему водоснабжению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</si>
  <si>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</si>
  <si>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</si>
  <si>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</si>
  <si>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</si>
  <si>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</si>
  <si>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 xml:space="preserve"> 4.1.Задолженность собственников и нанимателей по данным услугам на 01.01.2019г. (КВИТАНЦИИ)</t>
  </si>
  <si>
    <t xml:space="preserve"> 4.2.Задолженность собственников и нанимателей за выполненные работы на 01.01.2019г.</t>
  </si>
  <si>
    <t>7)Общая задолженность  собственников и нанимателей по ЖКУ (квитанции) на 01.01.2020г.</t>
  </si>
  <si>
    <t>8)Общая задолженность  собственников и нанимателей многоквартирного дома за выполненные работы на 01.01.2020г.</t>
  </si>
  <si>
    <t>Ремонт водостока и прилегающего участка плиточного покрытия(торец дома)</t>
  </si>
  <si>
    <t>Ремонт металлических ограждений кровли</t>
  </si>
  <si>
    <t>Установка насоса на систему ГВС техподполье подъезд 2</t>
  </si>
  <si>
    <t>Ремонт порожков</t>
  </si>
  <si>
    <t>Замена вентилей, кранов, воздухоотводчиков на техэтаже ЦО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</si>
</sst>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" fontId="0" fillId="0" borderId="1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2" borderId="1" xfId="0" applyFont="1" applyFill="1" applyBorder="1" applyAlignment="1">
      <alignment horizontal="left" indent="1"/>
    </xf>
    <xf numFmtId="2" fontId="5" fillId="2" borderId="1" xfId="0" applyNumberFormat="1" applyFont="1" applyFill="1" applyBorder="1"/>
    <xf numFmtId="0" fontId="3" fillId="2" borderId="1" xfId="0" applyFont="1" applyFill="1" applyBorder="1" applyAlignment="1">
      <alignment horizontal="left" wrapText="1" indent="1"/>
    </xf>
    <xf numFmtId="0" fontId="6" fillId="2" borderId="1" xfId="0" applyFont="1" applyFill="1" applyBorder="1" applyAlignment="1">
      <alignment horizontal="left" wrapText="1" indent="1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0" fontId="5" fillId="0" borderId="0" xfId="0" applyFont="1"/>
    <xf numFmtId="2" fontId="4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topLeftCell="A19" workbookViewId="0">
      <selection activeCell="H9" sqref="H9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4" max="4" width="4.140625" customWidth="1"/>
  </cols>
  <sheetData>
    <row r="1" spans="1:3" ht="12" customHeight="1">
      <c r="A1" s="10"/>
      <c r="B1" s="1" t="s">
        <v>0</v>
      </c>
      <c r="C1" s="10"/>
    </row>
    <row r="2" spans="1:3" ht="12" customHeight="1">
      <c r="A2" s="10"/>
      <c r="B2" s="11" t="s">
        <v>2</v>
      </c>
      <c r="C2" s="10"/>
    </row>
    <row r="3" spans="1:3" ht="12" customHeight="1">
      <c r="A3" s="10"/>
      <c r="B3" s="1" t="s">
        <v>24</v>
      </c>
      <c r="C3" s="10"/>
    </row>
    <row r="4" spans="1:3" ht="12" customHeight="1">
      <c r="A4" s="10"/>
      <c r="B4" s="12" t="s">
        <v>8</v>
      </c>
      <c r="C4" s="2"/>
    </row>
    <row r="5" spans="1:3" ht="12" customHeight="1">
      <c r="A5" s="10"/>
      <c r="B5" s="12" t="s">
        <v>7</v>
      </c>
      <c r="C5" s="2"/>
    </row>
    <row r="6" spans="1:3" ht="12" customHeight="1">
      <c r="A6" s="10"/>
      <c r="B6" s="12" t="s">
        <v>9</v>
      </c>
      <c r="C6" s="2"/>
    </row>
    <row r="7" spans="1:3" ht="51" customHeight="1">
      <c r="B7" s="31" t="s">
        <v>3</v>
      </c>
      <c r="C7" s="32"/>
    </row>
    <row r="8" spans="1:3" ht="27" customHeight="1">
      <c r="B8" s="29" t="s">
        <v>10</v>
      </c>
      <c r="C8" s="30"/>
    </row>
    <row r="9" spans="1:3" ht="26.25" customHeight="1">
      <c r="B9" s="18" t="s">
        <v>32</v>
      </c>
      <c r="C9" s="26">
        <v>-7901.88</v>
      </c>
    </row>
    <row r="10" spans="1:3" ht="12" customHeight="1">
      <c r="B10" s="16" t="s">
        <v>33</v>
      </c>
      <c r="C10" s="26">
        <v>-67177.16</v>
      </c>
    </row>
    <row r="11" spans="1:3" ht="12" customHeight="1">
      <c r="B11" s="16" t="s">
        <v>17</v>
      </c>
      <c r="C11" s="24">
        <v>299368.05</v>
      </c>
    </row>
    <row r="12" spans="1:3" ht="11.25" customHeight="1">
      <c r="B12" s="16" t="s">
        <v>18</v>
      </c>
      <c r="C12" s="25">
        <v>294841.71999999997</v>
      </c>
    </row>
    <row r="13" spans="1:3" ht="12" customHeight="1">
      <c r="B13" s="16" t="s">
        <v>22</v>
      </c>
      <c r="C13" s="25">
        <f>10020</f>
        <v>10020</v>
      </c>
    </row>
    <row r="14" spans="1:3" ht="12" customHeight="1">
      <c r="B14" s="16" t="s">
        <v>19</v>
      </c>
      <c r="C14" s="27">
        <f>C13+C12</f>
        <v>304861.71999999997</v>
      </c>
    </row>
    <row r="15" spans="1:3" ht="24" customHeight="1">
      <c r="B15" s="29" t="s">
        <v>20</v>
      </c>
      <c r="C15" s="30"/>
    </row>
    <row r="16" spans="1:3" ht="12" customHeight="1">
      <c r="B16" s="14" t="s">
        <v>1</v>
      </c>
      <c r="C16" s="8"/>
    </row>
    <row r="17" spans="2:3" ht="12" customHeight="1">
      <c r="B17" s="15" t="s">
        <v>11</v>
      </c>
      <c r="C17" s="9">
        <v>49029.94</v>
      </c>
    </row>
    <row r="18" spans="2:3" ht="11.25" customHeight="1">
      <c r="B18" s="3" t="s">
        <v>12</v>
      </c>
      <c r="C18" s="7">
        <v>2732.25</v>
      </c>
    </row>
    <row r="19" spans="2:3" ht="12" customHeight="1">
      <c r="B19" s="3" t="s">
        <v>13</v>
      </c>
      <c r="C19" s="4">
        <v>5206.34</v>
      </c>
    </row>
    <row r="20" spans="2:3" ht="12" customHeight="1">
      <c r="B20" s="3" t="s">
        <v>14</v>
      </c>
      <c r="C20" s="4">
        <v>3485.23</v>
      </c>
    </row>
    <row r="21" spans="2:3" ht="12" customHeight="1">
      <c r="B21" s="3" t="s">
        <v>15</v>
      </c>
      <c r="C21" s="4">
        <f>19800+4255.8+5000+8000+3947+2160+6600+24000</f>
        <v>73762.8</v>
      </c>
    </row>
    <row r="22" spans="2:3" ht="12" customHeight="1">
      <c r="B22" s="3" t="s">
        <v>16</v>
      </c>
      <c r="C22" s="6">
        <f>2172.38</f>
        <v>2172.38</v>
      </c>
    </row>
    <row r="23" spans="2:3" ht="12" customHeight="1">
      <c r="B23" s="3" t="s">
        <v>23</v>
      </c>
      <c r="C23" s="4">
        <f>9168.96</f>
        <v>9168.9599999999991</v>
      </c>
    </row>
    <row r="24" spans="2:3" ht="12" customHeight="1">
      <c r="B24" s="3" t="s">
        <v>25</v>
      </c>
      <c r="C24" s="4">
        <f>3661.8</f>
        <v>3661.8</v>
      </c>
    </row>
    <row r="25" spans="2:3" ht="12" customHeight="1">
      <c r="B25" s="3" t="s">
        <v>26</v>
      </c>
      <c r="C25" s="5">
        <f>7425.06</f>
        <v>7425.06</v>
      </c>
    </row>
    <row r="26" spans="2:3" ht="12" customHeight="1">
      <c r="B26" s="3" t="s">
        <v>27</v>
      </c>
      <c r="C26" s="6">
        <f>3107.57</f>
        <v>3107.57</v>
      </c>
    </row>
    <row r="27" spans="2:3" ht="12" customHeight="1">
      <c r="B27" s="3" t="s">
        <v>28</v>
      </c>
      <c r="C27" s="4">
        <f>5006.12+7983.14+100</f>
        <v>13089.26</v>
      </c>
    </row>
    <row r="28" spans="2:3" ht="12" customHeight="1">
      <c r="B28" s="3" t="s">
        <v>29</v>
      </c>
      <c r="C28" s="4">
        <f>1955.21+27498.23+817.46</f>
        <v>30270.899999999998</v>
      </c>
    </row>
    <row r="29" spans="2:3" ht="12" customHeight="1">
      <c r="B29" s="3" t="s">
        <v>30</v>
      </c>
      <c r="C29" s="4">
        <f>3362.96+1233.68</f>
        <v>4596.6400000000003</v>
      </c>
    </row>
    <row r="30" spans="2:3" ht="12" customHeight="1">
      <c r="B30" s="3" t="s">
        <v>31</v>
      </c>
      <c r="C30" s="4">
        <f>20790.23+7264.68</f>
        <v>28054.91</v>
      </c>
    </row>
    <row r="31" spans="2:3" ht="30" customHeight="1">
      <c r="B31" s="19" t="s">
        <v>21</v>
      </c>
      <c r="C31" s="17"/>
    </row>
    <row r="32" spans="2:3" ht="12" customHeight="1">
      <c r="B32" s="3" t="s">
        <v>40</v>
      </c>
      <c r="C32" s="13">
        <f>9205+3917+1485</f>
        <v>14607</v>
      </c>
    </row>
    <row r="33" spans="2:4" ht="12" customHeight="1">
      <c r="B33" s="3" t="s">
        <v>36</v>
      </c>
      <c r="C33" s="13">
        <f>906</f>
        <v>906</v>
      </c>
    </row>
    <row r="34" spans="2:4" ht="12" customHeight="1">
      <c r="B34" s="3" t="s">
        <v>37</v>
      </c>
      <c r="C34" s="13">
        <f>6658</f>
        <v>6658</v>
      </c>
    </row>
    <row r="35" spans="2:4" ht="12" customHeight="1">
      <c r="B35" s="3" t="s">
        <v>39</v>
      </c>
      <c r="C35" s="13">
        <f>1116</f>
        <v>1116</v>
      </c>
    </row>
    <row r="36" spans="2:4" ht="12" customHeight="1">
      <c r="B36" s="3" t="s">
        <v>38</v>
      </c>
      <c r="C36" s="13">
        <f>7896</f>
        <v>7896</v>
      </c>
    </row>
    <row r="37" spans="2:4" ht="12" customHeight="1">
      <c r="B37" s="3"/>
      <c r="C37" s="4"/>
    </row>
    <row r="38" spans="2:4" ht="27" customHeight="1">
      <c r="B38" s="20" t="s">
        <v>34</v>
      </c>
      <c r="C38" s="28">
        <f>C9+C12-C11</f>
        <v>-12428.210000000021</v>
      </c>
      <c r="D38" s="10"/>
    </row>
    <row r="39" spans="2:4" ht="25.5" customHeight="1">
      <c r="B39" s="21" t="s">
        <v>35</v>
      </c>
      <c r="C39" s="28">
        <f>C10+C14-C17-C18-C20-C19-C21-C22-C23-C24-C25-C26-C27-C28-C29-C30-C32-C33-C34-C35-C36-C37</f>
        <v>-29262.480000000065</v>
      </c>
      <c r="D39" s="10"/>
    </row>
    <row r="40" spans="2:4" ht="12" customHeight="1">
      <c r="B40" s="22" t="s">
        <v>4</v>
      </c>
      <c r="C40" s="23"/>
    </row>
    <row r="41" spans="2:4" ht="12" customHeight="1">
      <c r="B41" s="23" t="s">
        <v>5</v>
      </c>
      <c r="C41" s="23"/>
    </row>
    <row r="42" spans="2:4" ht="12" customHeight="1">
      <c r="B42" s="22" t="s">
        <v>6</v>
      </c>
      <c r="C42" s="23"/>
    </row>
  </sheetData>
  <mergeCells count="3">
    <mergeCell ref="B15:C15"/>
    <mergeCell ref="B7:C7"/>
    <mergeCell ref="B8:C8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2020-02-27T10:35:07Z</dcterms:modified>
</cp:coreProperties>
</file>