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47" i="5"/>
  <c r="C18"/>
  <c r="C17"/>
  <c r="C38"/>
  <c r="C37"/>
  <c r="C36"/>
  <c r="C44"/>
  <c r="C43"/>
  <c r="C35"/>
  <c r="C30"/>
  <c r="C29"/>
  <c r="C28"/>
  <c r="C12" l="1"/>
  <c r="C13"/>
  <c r="C46" l="1"/>
  <c r="C20"/>
  <c r="C51" s="1"/>
</calcChain>
</file>

<file path=xl/sharedStrings.xml><?xml version="1.0" encoding="utf-8"?>
<sst xmlns="http://schemas.openxmlformats.org/spreadsheetml/2006/main" count="51" uniqueCount="51">
  <si>
    <t>Отчёт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</si>
  <si>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</si>
  <si>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</si>
  <si>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</si>
  <si>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</si>
  <si>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</si>
  <si>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</si>
  <si>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</si>
  <si>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</si>
  <si>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</si>
  <si>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</si>
  <si>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>4)Оказаны услуги  по начислению платы за электроэнергию на общедомовые нужды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</si>
  <si>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</si>
  <si>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</si>
  <si>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</si>
  <si>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</si>
  <si>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</si>
  <si>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</si>
  <si>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</si>
  <si>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</si>
  <si>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</si>
  <si>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</si>
  <si>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</si>
  <si>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</si>
  <si>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3)       Дата принятия в управление:    01.04.2015г.</t>
  </si>
  <si>
    <t>1)        Адрес дома:    пер.Речной, д.46</t>
  </si>
  <si>
    <t>6)  Санит.содерж.(убор.придомов.тер.,конт.площ.,уборка лестничных клеток)</t>
  </si>
  <si>
    <t>Проверка сопротивления изоляции проводов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</si>
  <si>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</si>
  <si>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</si>
  <si>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</si>
  <si>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</si>
  <si>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</si>
  <si>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Всего задолженность по дому (выполненные работы + услуги)</t>
  </si>
  <si>
    <t>жилым домом в период с 01.01.2016г.по 31.12.2016г.</t>
  </si>
  <si>
    <t xml:space="preserve"> 4.1 Задолженность собственников и нанимателей по данной услуге на 01.01.2016г.</t>
  </si>
  <si>
    <t xml:space="preserve"> 4.5.Задолженность собственников и нанимателей по данной услуге на 01.01.2017г.</t>
  </si>
  <si>
    <t>2)       Площадь дома 4825,5 кв.м</t>
  </si>
  <si>
    <t xml:space="preserve"> 5.1.Задолженность собственников и нанимателей по данным услугам на 01.01.2016г. (КВИТАНЦИИ)</t>
  </si>
  <si>
    <t xml:space="preserve"> 5.2.Задолженность собственников и нанимателей за выполненные работы на 01.01.2016г.</t>
  </si>
  <si>
    <t>8)Общая задолженность  собственников и нанимателей по ЖКУ (квитанции) на 01.01.2017г.</t>
  </si>
  <si>
    <t>9)Общая задолженность  собственников и нанимателей многоквартирного дома за выполненные работы на 01.01.2017г.</t>
  </si>
  <si>
    <t>9) Сбор и вывоз твердых бытовых отходов, крупногаб.мусора Эко-Транс</t>
  </si>
  <si>
    <t>10) Ком.сбор МПП ВКХ Водоканал</t>
  </si>
  <si>
    <t>11) Захоронение ТБО ОПЭК</t>
  </si>
  <si>
    <t xml:space="preserve"> 5.5 Поступило от ПАО"МТС",ООО"Нэт Бай Нэт Холдинг",ПАО"Вымпелком", ПАО Ростелеком</t>
  </si>
  <si>
    <t>Телевиз.инспект.и промывка сети МПП ВКХ Водоканал</t>
  </si>
  <si>
    <t>Замена Канатоведущ.шкива ООО Лифтремонт</t>
  </si>
  <si>
    <t>Ремонт стояков ГВС и отопления в подвальном помещении</t>
  </si>
  <si>
    <t>Замена воздухоотводчиков на стояках ГВС (10шт.),манометров в теплоузле(10шт.)</t>
  </si>
  <si>
    <t>Ремонт в 1,2 подъездах, части фасада дома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</si>
</sst>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/>
    </xf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2" fillId="0" borderId="1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0" fillId="0" borderId="6" xfId="0" applyFont="1" applyBorder="1" applyAlignment="1"/>
    <xf numFmtId="0" fontId="4" fillId="2" borderId="1" xfId="0" applyFon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wrapText="1"/>
    </xf>
    <xf numFmtId="0" fontId="0" fillId="0" borderId="0" xfId="0" applyAlignment="1"/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5" fillId="2" borderId="1" xfId="0" applyFont="1" applyFill="1" applyBorder="1" applyAlignment="1">
      <alignment horizontal="left"/>
    </xf>
    <xf numFmtId="2" fontId="6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left" wrapText="1"/>
    </xf>
    <xf numFmtId="0" fontId="9" fillId="0" borderId="0" xfId="0" applyFont="1" applyAlignment="1"/>
    <xf numFmtId="0" fontId="6" fillId="0" borderId="0" xfId="0" applyFont="1" applyAlignment="1"/>
    <xf numFmtId="2" fontId="0" fillId="0" borderId="0" xfId="0" applyNumberFormat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1"/>
  <sheetViews>
    <sheetView tabSelected="1" topLeftCell="A19" workbookViewId="0">
      <selection activeCell="E23" sqref="E23"/>
    </sheetView>
  </sheetViews>
  <sheetFormatPr defaultRowHeight="12" customHeight="1"/>
  <cols>
    <col min="1" max="1" width="1.42578125" customWidth="1"/>
    <col min="2" max="2" width="77.42578125" customWidth="1"/>
    <col min="3" max="3" width="12.5703125" customWidth="1"/>
    <col min="4" max="4" width="3.85546875" customWidth="1"/>
    <col min="5" max="5" width="9.5703125" bestFit="1" customWidth="1"/>
  </cols>
  <sheetData>
    <row r="1" spans="2:3" ht="12" customHeight="1">
      <c r="B1" s="3" t="s">
        <v>0</v>
      </c>
      <c r="C1" s="20"/>
    </row>
    <row r="2" spans="2:3" ht="12" customHeight="1">
      <c r="B2" s="1" t="s">
        <v>9</v>
      </c>
      <c r="C2" s="20"/>
    </row>
    <row r="3" spans="2:3" ht="12" customHeight="1">
      <c r="B3" s="3" t="s">
        <v>34</v>
      </c>
      <c r="C3" s="20"/>
    </row>
    <row r="4" spans="2:3" ht="12" customHeight="1">
      <c r="B4" s="21" t="s">
        <v>25</v>
      </c>
      <c r="C4" s="22"/>
    </row>
    <row r="5" spans="2:3" ht="12" customHeight="1">
      <c r="B5" s="21" t="s">
        <v>37</v>
      </c>
      <c r="C5" s="22"/>
    </row>
    <row r="6" spans="2:3" ht="12" customHeight="1">
      <c r="B6" s="21" t="s">
        <v>24</v>
      </c>
      <c r="C6" s="22"/>
    </row>
    <row r="7" spans="2:3" ht="51.75" customHeight="1">
      <c r="B7" s="34" t="s">
        <v>10</v>
      </c>
      <c r="C7" s="35"/>
    </row>
    <row r="8" spans="2:3" ht="12" customHeight="1">
      <c r="B8" s="23" t="s">
        <v>11</v>
      </c>
      <c r="C8" s="22"/>
    </row>
    <row r="9" spans="2:3" ht="12" customHeight="1">
      <c r="B9" s="21" t="s">
        <v>35</v>
      </c>
      <c r="C9" s="29">
        <v>-5628.29</v>
      </c>
    </row>
    <row r="10" spans="2:3" ht="12" customHeight="1">
      <c r="B10" s="21" t="s">
        <v>12</v>
      </c>
      <c r="C10" s="11">
        <v>81580.02</v>
      </c>
    </row>
    <row r="11" spans="2:3" ht="12" customHeight="1">
      <c r="B11" s="21" t="s">
        <v>13</v>
      </c>
      <c r="C11" s="11">
        <v>81511.289999999994</v>
      </c>
    </row>
    <row r="12" spans="2:3" ht="12" customHeight="1">
      <c r="B12" s="21" t="s">
        <v>14</v>
      </c>
      <c r="C12" s="10">
        <f>C10</f>
        <v>81580.02</v>
      </c>
    </row>
    <row r="13" spans="2:3" ht="12" customHeight="1">
      <c r="B13" s="21" t="s">
        <v>36</v>
      </c>
      <c r="C13" s="29">
        <f>C11-C10+C9</f>
        <v>-5697.0200000000104</v>
      </c>
    </row>
    <row r="14" spans="2:3" ht="27" customHeight="1">
      <c r="B14" s="36" t="s">
        <v>15</v>
      </c>
      <c r="C14" s="37"/>
    </row>
    <row r="15" spans="2:3" ht="25.5" customHeight="1">
      <c r="B15" s="19" t="s">
        <v>38</v>
      </c>
      <c r="C15" s="30">
        <v>-54543.33</v>
      </c>
    </row>
    <row r="16" spans="2:3" ht="12" customHeight="1">
      <c r="B16" s="21" t="s">
        <v>39</v>
      </c>
      <c r="C16" s="30">
        <v>-107214.13</v>
      </c>
    </row>
    <row r="17" spans="2:5" ht="12" customHeight="1">
      <c r="B17" s="21" t="s">
        <v>16</v>
      </c>
      <c r="C17" s="31">
        <f>564261.72-15650.63+118823.28</f>
        <v>667434.37</v>
      </c>
    </row>
    <row r="18" spans="2:5" ht="12" customHeight="1">
      <c r="B18" s="21" t="s">
        <v>17</v>
      </c>
      <c r="C18" s="32">
        <f>551969.21+119394.98</f>
        <v>671364.19</v>
      </c>
    </row>
    <row r="19" spans="2:5" ht="12" customHeight="1">
      <c r="B19" s="21" t="s">
        <v>45</v>
      </c>
      <c r="C19" s="32">
        <v>12570</v>
      </c>
    </row>
    <row r="20" spans="2:5" ht="12" customHeight="1">
      <c r="B20" s="21" t="s">
        <v>18</v>
      </c>
      <c r="C20" s="33">
        <f>C19+C18</f>
        <v>683934.19</v>
      </c>
    </row>
    <row r="21" spans="2:5" ht="25.5" customHeight="1">
      <c r="B21" s="36" t="s">
        <v>19</v>
      </c>
      <c r="C21" s="37"/>
    </row>
    <row r="22" spans="2:5" ht="12" customHeight="1">
      <c r="B22" s="7" t="s">
        <v>1</v>
      </c>
      <c r="C22" s="9"/>
    </row>
    <row r="23" spans="2:5" ht="12" customHeight="1">
      <c r="B23" s="8" t="s">
        <v>2</v>
      </c>
      <c r="C23" s="12">
        <v>80944.81</v>
      </c>
      <c r="E23" s="2"/>
    </row>
    <row r="24" spans="2:5" ht="12" customHeight="1">
      <c r="B24" s="6" t="s">
        <v>3</v>
      </c>
      <c r="C24" s="14">
        <v>9140.26</v>
      </c>
    </row>
    <row r="25" spans="2:5" ht="12" customHeight="1">
      <c r="B25" s="6" t="s">
        <v>4</v>
      </c>
      <c r="C25" s="15">
        <v>5141.3900000000003</v>
      </c>
    </row>
    <row r="26" spans="2:5" ht="12" customHeight="1">
      <c r="B26" s="6" t="s">
        <v>5</v>
      </c>
      <c r="C26" s="16">
        <v>10854.05</v>
      </c>
    </row>
    <row r="27" spans="2:5" ht="12" customHeight="1">
      <c r="B27" s="6" t="s">
        <v>6</v>
      </c>
      <c r="C27" s="15">
        <v>11996.59</v>
      </c>
    </row>
    <row r="28" spans="2:5" ht="12" customHeight="1">
      <c r="B28" s="6" t="s">
        <v>26</v>
      </c>
      <c r="C28" s="17">
        <f>22454+55200+96000</f>
        <v>173654</v>
      </c>
    </row>
    <row r="29" spans="2:5" ht="12" customHeight="1">
      <c r="B29" s="6" t="s">
        <v>7</v>
      </c>
      <c r="C29" s="16">
        <f>293.9+1246.73</f>
        <v>1540.63</v>
      </c>
    </row>
    <row r="30" spans="2:5" ht="12" customHeight="1">
      <c r="B30" s="6" t="s">
        <v>8</v>
      </c>
      <c r="C30" s="16">
        <f>17153.28+24016.01</f>
        <v>41169.289999999994</v>
      </c>
    </row>
    <row r="31" spans="2:5" ht="12" customHeight="1">
      <c r="B31" s="13" t="s">
        <v>42</v>
      </c>
      <c r="C31" s="15">
        <v>40394.14</v>
      </c>
    </row>
    <row r="32" spans="2:5" ht="12" customHeight="1">
      <c r="B32" s="13" t="s">
        <v>43</v>
      </c>
      <c r="C32" s="11">
        <v>2311.4499999999998</v>
      </c>
    </row>
    <row r="33" spans="2:5" ht="12" customHeight="1">
      <c r="B33" s="13" t="s">
        <v>44</v>
      </c>
      <c r="C33" s="16">
        <v>3855.77</v>
      </c>
    </row>
    <row r="34" spans="2:5" ht="12" customHeight="1">
      <c r="B34" s="6" t="s">
        <v>28</v>
      </c>
      <c r="C34" s="17">
        <v>10311.83</v>
      </c>
    </row>
    <row r="35" spans="2:5" ht="12" customHeight="1">
      <c r="B35" s="6" t="s">
        <v>29</v>
      </c>
      <c r="C35" s="16">
        <f>11867.97+1547.83+19519.41+340</f>
        <v>33275.21</v>
      </c>
    </row>
    <row r="36" spans="2:5" ht="12" customHeight="1">
      <c r="B36" s="6" t="s">
        <v>30</v>
      </c>
      <c r="C36" s="16">
        <f>6301.91+59245.2+1188.23</f>
        <v>66735.34</v>
      </c>
    </row>
    <row r="37" spans="2:5" ht="12" customHeight="1">
      <c r="B37" s="6" t="s">
        <v>31</v>
      </c>
      <c r="C37" s="16">
        <f>13303.09+2507.29</f>
        <v>15810.380000000001</v>
      </c>
    </row>
    <row r="38" spans="2:5" ht="12" customHeight="1">
      <c r="B38" s="6" t="s">
        <v>32</v>
      </c>
      <c r="C38" s="16">
        <f>45171.47+11955.11</f>
        <v>57126.58</v>
      </c>
    </row>
    <row r="39" spans="2:5" ht="28.5" customHeight="1">
      <c r="B39" s="25" t="s">
        <v>20</v>
      </c>
      <c r="C39" s="24"/>
    </row>
    <row r="40" spans="2:5" ht="12" customHeight="1">
      <c r="B40" s="13" t="s">
        <v>27</v>
      </c>
      <c r="C40" s="16">
        <v>1000</v>
      </c>
      <c r="E40" s="2"/>
    </row>
    <row r="41" spans="2:5" ht="12" customHeight="1">
      <c r="B41" s="13" t="s">
        <v>46</v>
      </c>
      <c r="C41" s="16">
        <v>7909.35</v>
      </c>
    </row>
    <row r="42" spans="2:5" ht="12" customHeight="1">
      <c r="B42" s="13" t="s">
        <v>47</v>
      </c>
      <c r="C42" s="16">
        <v>17843.5</v>
      </c>
    </row>
    <row r="43" spans="2:5" ht="12" customHeight="1">
      <c r="B43" s="13" t="s">
        <v>48</v>
      </c>
      <c r="C43" s="16">
        <f>2617+3295+15646</f>
        <v>21558</v>
      </c>
    </row>
    <row r="44" spans="2:5" ht="12" customHeight="1">
      <c r="B44" s="13" t="s">
        <v>49</v>
      </c>
      <c r="C44" s="16">
        <f>7150+3520</f>
        <v>10670</v>
      </c>
    </row>
    <row r="45" spans="2:5" ht="12" customHeight="1">
      <c r="B45" s="13" t="s">
        <v>50</v>
      </c>
      <c r="C45" s="16">
        <v>33514</v>
      </c>
    </row>
    <row r="46" spans="2:5" ht="24.75" customHeight="1">
      <c r="B46" s="4" t="s">
        <v>40</v>
      </c>
      <c r="C46" s="24">
        <f>C13+C15+C18-C17</f>
        <v>-56310.530000000028</v>
      </c>
    </row>
    <row r="47" spans="2:5" ht="26.25" customHeight="1">
      <c r="B47" s="5" t="s">
        <v>41</v>
      </c>
      <c r="C47" s="24">
        <f>C16+C20-C23-C24-C26-C25-C27-C28-C29-C30-C31-C32-C33-C34-C35-C36-C37-C38-C40-C41-C42-C43-C44-C45</f>
        <v>-80036.510000000068</v>
      </c>
    </row>
    <row r="48" spans="2:5" ht="12" customHeight="1">
      <c r="B48" s="26" t="s">
        <v>21</v>
      </c>
      <c r="C48" s="27"/>
    </row>
    <row r="49" spans="2:3" ht="12" customHeight="1">
      <c r="B49" s="27" t="s">
        <v>22</v>
      </c>
      <c r="C49" s="27"/>
    </row>
    <row r="50" spans="2:3" ht="12" customHeight="1">
      <c r="B50" s="26" t="s">
        <v>23</v>
      </c>
      <c r="C50" s="27"/>
    </row>
    <row r="51" spans="2:3" ht="12" customHeight="1">
      <c r="B51" s="18" t="s">
        <v>33</v>
      </c>
      <c r="C51" s="28">
        <f>C47+C13</f>
        <v>-85733.530000000072</v>
      </c>
    </row>
  </sheetData>
  <mergeCells count="3">
    <mergeCell ref="B7:C7"/>
    <mergeCell ref="B14:C14"/>
    <mergeCell ref="B21:C21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2017-04-03T08:09:59Z</dcterms:modified>
</cp:coreProperties>
</file>