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38" i="5" l="1"/>
  <c r="C37" i="5"/>
  <c r="C36" i="5"/>
  <c r="C35" i="5"/>
  <c r="C34" i="5"/>
  <c r="C33" i="5"/>
  <c r="C32" i="5"/>
  <c r="C13" i="5"/>
  <c r="C12" i="5"/>
  <c r="C11" i="5"/>
  <c r="C39" i="5" l="1"/>
  <c r="C14" i="5" l="1"/>
  <c r="C40" i="5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<sst xmlns="http://schemas.openxmlformats.org/spreadsheetml/2006/main" count="43" uniqueCount="43">
  <si>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</si>
  <si>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</si>
  <si>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</si>
  <si>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</si>
  <si>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</si>
  <si>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</si>
  <si>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</si>
  <si>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ул.Солнцевская, д.14</t>
  </si>
  <si>
    <t>3)       Дата принятия в управление:    01.01.2015г.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</si>
  <si>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</si>
  <si>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</si>
  <si>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</si>
  <si>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</si>
  <si>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</si>
  <si>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</si>
  <si>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</si>
  <si>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</si>
  <si>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</si>
  <si>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</si>
  <si>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</si>
  <si>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</si>
  <si>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 "МТС",ЗАО"Ресурс-Связь"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</si>
  <si>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</si>
  <si>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</si>
  <si>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</si>
  <si>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</si>
  <si>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</si>
  <si>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</si>
  <si>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</si>
  <si>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</si>
  <si>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</si>
  <si>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</si>
  <si>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</si>
  <si>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</si>
  <si>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</si>
  <si>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2)       Площадь дома 4104,8 кв.м</t>
  </si>
  <si>
    <t>Ремонт прибора ТРМ32</t>
  </si>
  <si>
    <t>Ремонт  инженерных сетей ГВС, ХВС с заменой вентилей, кранов в техподполье,кв.75</t>
  </si>
  <si>
    <t>Установка урн квадратных</t>
  </si>
  <si>
    <t>Установка задвижек, кранов, манометров на ЦО</t>
  </si>
  <si>
    <t>Ремонт привода 2-х ходового клапана (электронная плата)</t>
  </si>
  <si>
    <t>Ремонт электропроводки на доме</t>
  </si>
  <si>
    <t>Ремонт кровли, металлической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</si>
</sst>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0" borderId="7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A6" workbookViewId="0">
      <selection activeCell="E11" sqref="E11"/>
    </sheetView>
  </sheetViews>
  <sheetFormatPr defaultRowHeight="12" customHeight="1" x14ac:dyDescent="0.25"/>
  <cols>
    <col min="1" max="1" width="1.42578125" customWidth="1"/>
    <col min="2" max="2" width="79.85546875" customWidth="1"/>
    <col min="3" max="3" width="12.85546875" customWidth="1"/>
    <col min="4" max="4" width="3.5703125" customWidth="1"/>
    <col min="5" max="5" width="9.5703125" bestFit="1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30</v>
      </c>
    </row>
    <row r="4" spans="2:5" ht="12" customHeight="1" x14ac:dyDescent="0.25">
      <c r="B4" s="21" t="s">
        <v>7</v>
      </c>
      <c r="C4" s="5"/>
    </row>
    <row r="5" spans="2:5" ht="12" customHeight="1" x14ac:dyDescent="0.25">
      <c r="B5" s="21" t="s">
        <v>35</v>
      </c>
      <c r="C5" s="5"/>
    </row>
    <row r="6" spans="2:5" ht="12" customHeight="1" x14ac:dyDescent="0.25">
      <c r="B6" s="21" t="s">
        <v>8</v>
      </c>
      <c r="C6" s="5"/>
    </row>
    <row r="7" spans="2:5" ht="51.75" customHeight="1" x14ac:dyDescent="0.25">
      <c r="B7" s="32" t="s">
        <v>3</v>
      </c>
      <c r="C7" s="33"/>
    </row>
    <row r="8" spans="2:5" ht="27" customHeight="1" x14ac:dyDescent="0.25">
      <c r="B8" s="30" t="s">
        <v>9</v>
      </c>
      <c r="C8" s="31"/>
    </row>
    <row r="9" spans="2:5" ht="25.5" customHeight="1" x14ac:dyDescent="0.25">
      <c r="B9" s="23" t="s">
        <v>31</v>
      </c>
      <c r="C9" s="26">
        <v>-54118.62</v>
      </c>
    </row>
    <row r="10" spans="2:5" ht="12" customHeight="1" x14ac:dyDescent="0.25">
      <c r="B10" s="21" t="s">
        <v>32</v>
      </c>
      <c r="C10" s="26">
        <v>-57838.81</v>
      </c>
    </row>
    <row r="11" spans="2:5" ht="12" customHeight="1" x14ac:dyDescent="0.25">
      <c r="B11" s="21" t="s">
        <v>16</v>
      </c>
      <c r="C11" s="27">
        <f>640573.14</f>
        <v>640573.14</v>
      </c>
    </row>
    <row r="12" spans="2:5" ht="12" customHeight="1" x14ac:dyDescent="0.25">
      <c r="B12" s="21" t="s">
        <v>17</v>
      </c>
      <c r="C12" s="28">
        <f>629880.05</f>
        <v>629880.05000000005</v>
      </c>
    </row>
    <row r="13" spans="2:5" ht="12" customHeight="1" x14ac:dyDescent="0.25">
      <c r="B13" s="22" t="s">
        <v>21</v>
      </c>
      <c r="C13" s="28">
        <f>6520.8</f>
        <v>6520.8</v>
      </c>
    </row>
    <row r="14" spans="2:5" ht="12" customHeight="1" x14ac:dyDescent="0.25">
      <c r="B14" s="21" t="s">
        <v>18</v>
      </c>
      <c r="C14" s="29">
        <f>C13+C12</f>
        <v>636400.85000000009</v>
      </c>
      <c r="E14" s="20"/>
    </row>
    <row r="15" spans="2:5" ht="25.5" customHeight="1" x14ac:dyDescent="0.25">
      <c r="B15" s="30" t="s">
        <v>19</v>
      </c>
      <c r="C15" s="31"/>
    </row>
    <row r="16" spans="2:5" ht="12" customHeight="1" x14ac:dyDescent="0.25">
      <c r="B16" s="10" t="s">
        <v>1</v>
      </c>
      <c r="C16" s="12"/>
    </row>
    <row r="17" spans="2:5" ht="12" customHeight="1" x14ac:dyDescent="0.25">
      <c r="B17" s="11" t="s">
        <v>10</v>
      </c>
      <c r="C17" s="25">
        <f>104130.44</f>
        <v>104130.44</v>
      </c>
      <c r="E17" s="20"/>
    </row>
    <row r="18" spans="2:5" ht="12" customHeight="1" x14ac:dyDescent="0.25">
      <c r="B18" s="13" t="s">
        <v>11</v>
      </c>
      <c r="C18" s="14">
        <f>3192.03</f>
        <v>3192.03</v>
      </c>
    </row>
    <row r="19" spans="2:5" ht="12" customHeight="1" x14ac:dyDescent="0.25">
      <c r="B19" s="13" t="s">
        <v>12</v>
      </c>
      <c r="C19" s="15">
        <f>6082.44</f>
        <v>6082.44</v>
      </c>
    </row>
    <row r="20" spans="2:5" ht="12" customHeight="1" x14ac:dyDescent="0.25">
      <c r="B20" s="13" t="s">
        <v>13</v>
      </c>
      <c r="C20" s="16">
        <f>4071.72</f>
        <v>4071.72</v>
      </c>
    </row>
    <row r="21" spans="2:5" ht="12" customHeight="1" x14ac:dyDescent="0.25">
      <c r="B21" s="13" t="s">
        <v>14</v>
      </c>
      <c r="C21" s="16">
        <f>17500+4619+4619.2+5310+1560+24000+96000</f>
        <v>153608.20000000001</v>
      </c>
    </row>
    <row r="22" spans="2:5" ht="12" customHeight="1" x14ac:dyDescent="0.25">
      <c r="B22" s="13" t="s">
        <v>15</v>
      </c>
      <c r="C22" s="17">
        <f>3611.25</f>
        <v>3611.25</v>
      </c>
    </row>
    <row r="23" spans="2:5" ht="12" customHeight="1" x14ac:dyDescent="0.25">
      <c r="B23" s="13" t="s">
        <v>22</v>
      </c>
      <c r="C23" s="16">
        <f>17760</f>
        <v>17760</v>
      </c>
    </row>
    <row r="24" spans="2:5" ht="12" customHeight="1" x14ac:dyDescent="0.25">
      <c r="B24" s="13" t="s">
        <v>23</v>
      </c>
      <c r="C24" s="16">
        <f>7157.4</f>
        <v>7157.4</v>
      </c>
    </row>
    <row r="25" spans="2:5" ht="12" customHeight="1" x14ac:dyDescent="0.25">
      <c r="B25" s="13" t="s">
        <v>24</v>
      </c>
      <c r="C25" s="16">
        <f>13517.14+11953.84</f>
        <v>25470.98</v>
      </c>
    </row>
    <row r="26" spans="2:5" ht="12" customHeight="1" x14ac:dyDescent="0.25">
      <c r="B26" s="13" t="s">
        <v>25</v>
      </c>
      <c r="C26" s="17">
        <f>10295.66</f>
        <v>10295.66</v>
      </c>
    </row>
    <row r="27" spans="2:5" ht="12" customHeight="1" x14ac:dyDescent="0.25">
      <c r="B27" s="13" t="s">
        <v>26</v>
      </c>
      <c r="C27" s="16">
        <f>7595.76+13076.16+100</f>
        <v>20771.919999999998</v>
      </c>
    </row>
    <row r="28" spans="2:5" ht="12" customHeight="1" x14ac:dyDescent="0.25">
      <c r="B28" s="13" t="s">
        <v>27</v>
      </c>
      <c r="C28" s="16">
        <f>4327.71+71717.94+1479.63</f>
        <v>77525.280000000013</v>
      </c>
    </row>
    <row r="29" spans="2:5" ht="12" customHeight="1" x14ac:dyDescent="0.25">
      <c r="B29" s="13" t="s">
        <v>28</v>
      </c>
      <c r="C29" s="16">
        <f>7746.6+2531.82</f>
        <v>10278.42</v>
      </c>
    </row>
    <row r="30" spans="2:5" ht="12" customHeight="1" x14ac:dyDescent="0.25">
      <c r="B30" s="13" t="s">
        <v>29</v>
      </c>
      <c r="C30" s="16">
        <f>56660.9</f>
        <v>56660.9</v>
      </c>
    </row>
    <row r="31" spans="2:5" ht="28.5" customHeight="1" x14ac:dyDescent="0.25">
      <c r="B31" s="24" t="s">
        <v>20</v>
      </c>
      <c r="C31" s="18"/>
    </row>
    <row r="32" spans="2:5" ht="12" customHeight="1" x14ac:dyDescent="0.25">
      <c r="B32" s="13" t="s">
        <v>42</v>
      </c>
      <c r="C32" s="19">
        <f>5692+3287</f>
        <v>8979</v>
      </c>
      <c r="E32" s="20"/>
    </row>
    <row r="33" spans="2:5" ht="12" customHeight="1" x14ac:dyDescent="0.25">
      <c r="B33" s="13" t="s">
        <v>40</v>
      </c>
      <c r="C33" s="19">
        <f>20000</f>
        <v>20000</v>
      </c>
      <c r="E33" s="2"/>
    </row>
    <row r="34" spans="2:5" ht="12" customHeight="1" x14ac:dyDescent="0.25">
      <c r="B34" s="13" t="s">
        <v>41</v>
      </c>
      <c r="C34" s="19">
        <f>16612</f>
        <v>16612</v>
      </c>
    </row>
    <row r="35" spans="2:5" ht="12" customHeight="1" x14ac:dyDescent="0.25">
      <c r="B35" s="13" t="s">
        <v>37</v>
      </c>
      <c r="C35" s="19">
        <f>5186</f>
        <v>5186</v>
      </c>
    </row>
    <row r="36" spans="2:5" ht="12" customHeight="1" x14ac:dyDescent="0.25">
      <c r="B36" s="13" t="s">
        <v>36</v>
      </c>
      <c r="C36" s="19">
        <f>1200</f>
        <v>1200</v>
      </c>
    </row>
    <row r="37" spans="2:5" ht="12" customHeight="1" x14ac:dyDescent="0.25">
      <c r="B37" s="13" t="s">
        <v>38</v>
      </c>
      <c r="C37" s="19">
        <f>4234</f>
        <v>4234</v>
      </c>
    </row>
    <row r="38" spans="2:5" ht="12" customHeight="1" x14ac:dyDescent="0.25">
      <c r="B38" s="13" t="s">
        <v>39</v>
      </c>
      <c r="C38" s="19">
        <f>6583</f>
        <v>6583</v>
      </c>
    </row>
    <row r="39" spans="2:5" ht="24.75" customHeight="1" x14ac:dyDescent="0.25">
      <c r="B39" s="7" t="s">
        <v>33</v>
      </c>
      <c r="C39" s="18">
        <f>C9+C12-C11</f>
        <v>-64811.709999999963</v>
      </c>
      <c r="E39" s="20"/>
    </row>
    <row r="40" spans="2:5" ht="26.25" customHeight="1" x14ac:dyDescent="0.25">
      <c r="B40" s="8" t="s">
        <v>34</v>
      </c>
      <c r="C40" s="18">
        <f>C10+C14-C17-C18-C20-C19-C21-C22-C23-C24-C25-C26-C27-C28-C29-C30-C32-C33-C34-C35-C36-C37-C38</f>
        <v>15151.399999999965</v>
      </c>
    </row>
    <row r="41" spans="2:5" ht="12" customHeight="1" x14ac:dyDescent="0.25">
      <c r="B41" s="9" t="s">
        <v>4</v>
      </c>
      <c r="C41" s="6"/>
    </row>
    <row r="42" spans="2:5" ht="12" customHeight="1" x14ac:dyDescent="0.25">
      <c r="B42" s="6" t="s">
        <v>5</v>
      </c>
      <c r="C42" s="6"/>
    </row>
    <row r="43" spans="2:5" ht="12" customHeight="1" x14ac:dyDescent="0.25">
      <c r="B43" s="9" t="s">
        <v>6</v>
      </c>
      <c r="C43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2022-02-28T09:36:34Z</dcterms:modified>
</cp:coreProperties>
</file>