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6" i="5"/>
  <c r="C35"/>
  <c r="C34"/>
  <c r="C29"/>
  <c r="C28"/>
  <c r="C27"/>
  <c r="C26"/>
  <c r="C25"/>
  <c r="C46"/>
  <c r="C45"/>
  <c r="C44"/>
  <c r="C43"/>
  <c r="C42"/>
  <c r="C41"/>
  <c r="C40"/>
  <c r="C39"/>
  <c r="C12" l="1"/>
  <c r="C47" s="1"/>
  <c r="C19" l="1"/>
  <c r="C48" s="1"/>
  <c r="C52" s="1"/>
</calcChain>
</file>

<file path=xl/sharedStrings.xml><?xml version="1.0" encoding="utf-8"?>
<sst xmlns="http://schemas.openxmlformats.org/spreadsheetml/2006/main" count="52" uniqueCount="52">
  <si>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</si>
  <si>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</si>
  <si>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</si>
  <si>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</si>
  <si>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</si>
  <si>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</si>
  <si>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</si>
  <si>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</si>
  <si>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</si>
  <si>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ул.Солнцевская, д.14</t>
  </si>
  <si>
    <t>2)       Площадь дома 4099,3 кв.м</t>
  </si>
  <si>
    <t>3)       Дата принятия в управление:    01.01.2015г.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</si>
  <si>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</si>
  <si>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</si>
  <si>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</si>
  <si>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</si>
  <si>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</si>
  <si>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10) Ком.сбор МПП ВКХ Водоканал</t>
  </si>
  <si>
    <t>11) Захоронение ТБО ОПЭК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</si>
  <si>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</si>
  <si>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</si>
  <si>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</si>
  <si>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</si>
  <si>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</si>
  <si>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</si>
  <si>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</si>
  <si>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8) Сбор и вывоз твердых бытовых отходов, крупногаб.мусора Эко-Транс</t>
  </si>
  <si>
    <t>9) ОДН по эл.энергии, холодному и горячему водоснабжению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</si>
  <si>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</si>
  <si>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</si>
  <si>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</si>
  <si>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</si>
  <si>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</si>
  <si>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 "МТС",ЗАО"Ресурс-Связь"</t>
  </si>
  <si>
    <t>Всего задолженность по дому (выполненные работы + услуги)</t>
  </si>
  <si>
    <t xml:space="preserve"> 4.1 Задолженность собственников и нанимателей по данной услуге на 01.01.2018г.</t>
  </si>
  <si>
    <t xml:space="preserve"> 4.4.Задолженность собственников и нанимателей по данной услуге на 01.01.2019г.</t>
  </si>
  <si>
    <t>жилым домом в период с 01.01.2018г.по 31.12.2018г.</t>
  </si>
  <si>
    <t>4-Э)Оказаны услуги  по начислению платы за элетроэнергию</t>
  </si>
  <si>
    <t xml:space="preserve"> 4.1.Задолженность собственников и нанимателей по данным услугам на 01.01.2018г. (КВИТАНЦИИ)</t>
  </si>
  <si>
    <t xml:space="preserve"> 4.2.Задолженность собственников и нанимателей за выполненные работы на 01.01.2018г.</t>
  </si>
  <si>
    <t>7)Общая задолженность  собственников и нанимателей по ЖКУ (квитанции) на 01.01.2019г.</t>
  </si>
  <si>
    <t>8)Общая задолженность  собственников и нанимателей многоквартирного дома за выполненные работы на 01.01.2019г.</t>
  </si>
  <si>
    <t>Поверка и обследование общедомовых тепловых ПУ Мирошников А.И.</t>
  </si>
  <si>
    <t>Поверка и ремонт монометра и термометра Малая энергетика-сервис</t>
  </si>
  <si>
    <t>Ремонт освещения лестничных( установка светильников..) клеток, подвала, техэтажа</t>
  </si>
  <si>
    <t>Ремонт электродвигателя ООО "Ваниви"</t>
  </si>
  <si>
    <t>Благоустр.придомовой территории (ремонт "Грибка", завоз песка на д/пл.)</t>
  </si>
  <si>
    <t>Ремонт инженерных сетей ГВС, ХВС с заменой участков стояков, кранов кв.3,18,68,43,25</t>
  </si>
  <si>
    <t>Установка насоса на систему отопления</t>
  </si>
  <si>
    <t>Ремонт козырька (покрытия)входа в подъезд, двери входа в подъезд(исп.сварщика)</t>
  </si>
  <si>
    <t>7) Аварийно-ремонтная служба ООО "АРС"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</si>
</sst>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/>
    <xf numFmtId="0" fontId="5" fillId="0" borderId="0" xfId="0" applyFont="1"/>
    <xf numFmtId="0" fontId="8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0" borderId="0" xfId="0" applyFont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2" fontId="0" fillId="0" borderId="7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52"/>
  <sheetViews>
    <sheetView tabSelected="1" topLeftCell="A25" workbookViewId="0">
      <selection activeCell="F47" sqref="F47"/>
    </sheetView>
  </sheetViews>
  <sheetFormatPr defaultRowHeight="12" customHeight="1"/>
  <cols>
    <col min="1" max="1" width="1.42578125" customWidth="1"/>
    <col min="2" max="2" width="79.85546875" customWidth="1"/>
    <col min="3" max="3" width="12.85546875" customWidth="1"/>
    <col min="4" max="4" width="4.5703125" customWidth="1"/>
  </cols>
  <sheetData>
    <row r="1" spans="2:3" ht="12" customHeight="1">
      <c r="B1" s="3" t="s">
        <v>0</v>
      </c>
    </row>
    <row r="2" spans="2:3" ht="12" customHeight="1">
      <c r="B2" s="1" t="s">
        <v>2</v>
      </c>
    </row>
    <row r="3" spans="2:3" ht="12" customHeight="1">
      <c r="B3" s="4" t="s">
        <v>37</v>
      </c>
    </row>
    <row r="4" spans="2:3" ht="12" customHeight="1">
      <c r="B4" s="26" t="s">
        <v>9</v>
      </c>
      <c r="C4" s="5"/>
    </row>
    <row r="5" spans="2:3" ht="12" customHeight="1">
      <c r="B5" s="26" t="s">
        <v>10</v>
      </c>
      <c r="C5" s="5"/>
    </row>
    <row r="6" spans="2:3" ht="12" customHeight="1">
      <c r="B6" s="26" t="s">
        <v>11</v>
      </c>
      <c r="C6" s="5"/>
    </row>
    <row r="7" spans="2:3" ht="51.75" customHeight="1">
      <c r="B7" s="36" t="s">
        <v>3</v>
      </c>
      <c r="C7" s="37"/>
    </row>
    <row r="8" spans="2:3" ht="12.75" customHeight="1">
      <c r="B8" s="31" t="s">
        <v>38</v>
      </c>
      <c r="C8" s="32"/>
    </row>
    <row r="9" spans="2:3" ht="12.75" customHeight="1">
      <c r="B9" s="14" t="s">
        <v>35</v>
      </c>
      <c r="C9" s="22">
        <v>0</v>
      </c>
    </row>
    <row r="10" spans="2:3" ht="12.75" customHeight="1">
      <c r="B10" s="14" t="s">
        <v>4</v>
      </c>
      <c r="C10" s="15">
        <v>8658.08</v>
      </c>
    </row>
    <row r="11" spans="2:3" ht="12.75" customHeight="1">
      <c r="B11" s="14" t="s">
        <v>5</v>
      </c>
      <c r="C11" s="15">
        <v>8658.08</v>
      </c>
    </row>
    <row r="12" spans="2:3" ht="13.5" customHeight="1">
      <c r="B12" s="14" t="s">
        <v>36</v>
      </c>
      <c r="C12" s="22">
        <f>C11-C10+C9</f>
        <v>0</v>
      </c>
    </row>
    <row r="13" spans="2:3" ht="27" customHeight="1">
      <c r="B13" s="34" t="s">
        <v>19</v>
      </c>
      <c r="C13" s="35"/>
    </row>
    <row r="14" spans="2:3" ht="25.5" customHeight="1">
      <c r="B14" s="28" t="s">
        <v>39</v>
      </c>
      <c r="C14" s="24">
        <v>-36080.28</v>
      </c>
    </row>
    <row r="15" spans="2:3" ht="12" customHeight="1">
      <c r="B15" s="26" t="s">
        <v>40</v>
      </c>
      <c r="C15" s="24">
        <v>-58844.62</v>
      </c>
    </row>
    <row r="16" spans="2:3" ht="12" customHeight="1">
      <c r="B16" s="26" t="s">
        <v>28</v>
      </c>
      <c r="C16" s="21">
        <v>596687.88</v>
      </c>
    </row>
    <row r="17" spans="2:3" ht="12" customHeight="1">
      <c r="B17" s="26" t="s">
        <v>29</v>
      </c>
      <c r="C17" s="20">
        <v>597569.78</v>
      </c>
    </row>
    <row r="18" spans="2:3" ht="12" customHeight="1">
      <c r="B18" s="27" t="s">
        <v>33</v>
      </c>
      <c r="C18" s="20">
        <v>6502.93</v>
      </c>
    </row>
    <row r="19" spans="2:3" ht="12" customHeight="1">
      <c r="B19" s="26" t="s">
        <v>30</v>
      </c>
      <c r="C19" s="23">
        <f>C18+C17</f>
        <v>604072.71000000008</v>
      </c>
    </row>
    <row r="20" spans="2:3" ht="25.5" customHeight="1">
      <c r="B20" s="34" t="s">
        <v>31</v>
      </c>
      <c r="C20" s="35"/>
    </row>
    <row r="21" spans="2:3" ht="12" customHeight="1">
      <c r="B21" s="10" t="s">
        <v>1</v>
      </c>
      <c r="C21" s="12"/>
    </row>
    <row r="22" spans="2:3" ht="12" customHeight="1">
      <c r="B22" s="11" t="s">
        <v>20</v>
      </c>
      <c r="C22" s="33">
        <v>125158.91</v>
      </c>
    </row>
    <row r="23" spans="2:3" ht="12" customHeight="1">
      <c r="B23" s="13" t="s">
        <v>21</v>
      </c>
      <c r="C23" s="16">
        <v>3836.63</v>
      </c>
    </row>
    <row r="24" spans="2:3" ht="12" customHeight="1">
      <c r="B24" s="13" t="s">
        <v>22</v>
      </c>
      <c r="C24" s="17">
        <v>7310.74</v>
      </c>
    </row>
    <row r="25" spans="2:3" ht="12" customHeight="1">
      <c r="B25" s="13" t="s">
        <v>23</v>
      </c>
      <c r="C25" s="18">
        <f>596.45+4893.64</f>
        <v>5490.09</v>
      </c>
    </row>
    <row r="26" spans="2:3" ht="12" customHeight="1">
      <c r="B26" s="13" t="s">
        <v>24</v>
      </c>
      <c r="C26" s="18">
        <f>24000+96000+4014+17500+2000+2815+1956+2500+3688+1780.5+1361</f>
        <v>157614.5</v>
      </c>
    </row>
    <row r="27" spans="2:3" ht="12" customHeight="1">
      <c r="B27" s="13" t="s">
        <v>25</v>
      </c>
      <c r="C27" s="19">
        <f>1168.17+3500</f>
        <v>4668.17</v>
      </c>
    </row>
    <row r="28" spans="2:3" ht="12" customHeight="1">
      <c r="B28" s="13" t="s">
        <v>51</v>
      </c>
      <c r="C28" s="18">
        <f>17760</f>
        <v>17760</v>
      </c>
    </row>
    <row r="29" spans="2:3" ht="12" customHeight="1">
      <c r="B29" s="13" t="s">
        <v>26</v>
      </c>
      <c r="C29" s="18">
        <f>36526.38</f>
        <v>36526.379999999997</v>
      </c>
    </row>
    <row r="30" spans="2:3" ht="12" customHeight="1">
      <c r="B30" s="13" t="s">
        <v>27</v>
      </c>
      <c r="C30" s="18">
        <v>46283.3</v>
      </c>
    </row>
    <row r="31" spans="2:3" ht="12" customHeight="1">
      <c r="B31" s="13" t="s">
        <v>17</v>
      </c>
      <c r="C31" s="15">
        <v>2153.9499999999998</v>
      </c>
    </row>
    <row r="32" spans="2:3" ht="12" customHeight="1">
      <c r="B32" s="13" t="s">
        <v>18</v>
      </c>
      <c r="C32" s="18">
        <v>3259.65</v>
      </c>
    </row>
    <row r="33" spans="2:3" ht="12" customHeight="1">
      <c r="B33" s="13" t="s">
        <v>12</v>
      </c>
      <c r="C33" s="19">
        <v>8953.76</v>
      </c>
    </row>
    <row r="34" spans="2:3" ht="12" customHeight="1">
      <c r="B34" s="13" t="s">
        <v>13</v>
      </c>
      <c r="C34" s="18">
        <f>9592.91+20085.85+298.55</f>
        <v>29977.309999999998</v>
      </c>
    </row>
    <row r="35" spans="2:3" ht="12" customHeight="1">
      <c r="B35" s="13" t="s">
        <v>14</v>
      </c>
      <c r="C35" s="18">
        <f>5256.87+52762.38+307.28</f>
        <v>58326.53</v>
      </c>
    </row>
    <row r="36" spans="2:3" ht="12" customHeight="1">
      <c r="B36" s="13" t="s">
        <v>15</v>
      </c>
      <c r="C36" s="18">
        <f>11617.69+535.39</f>
        <v>12153.08</v>
      </c>
    </row>
    <row r="37" spans="2:3" ht="12" customHeight="1">
      <c r="B37" s="13" t="s">
        <v>16</v>
      </c>
      <c r="C37" s="18">
        <v>56492.25</v>
      </c>
    </row>
    <row r="38" spans="2:3" ht="28.5" customHeight="1">
      <c r="B38" s="29" t="s">
        <v>32</v>
      </c>
      <c r="C38" s="22"/>
    </row>
    <row r="39" spans="2:3" ht="12" customHeight="1">
      <c r="B39" s="13" t="s">
        <v>47</v>
      </c>
      <c r="C39" s="25">
        <f>8534.48+2400</f>
        <v>10934.48</v>
      </c>
    </row>
    <row r="40" spans="2:3" ht="12" customHeight="1">
      <c r="B40" s="13" t="s">
        <v>44</v>
      </c>
      <c r="C40" s="25">
        <f>594.8+1088</f>
        <v>1682.8</v>
      </c>
    </row>
    <row r="41" spans="2:3" ht="12" customHeight="1">
      <c r="B41" s="13" t="s">
        <v>43</v>
      </c>
      <c r="C41" s="25">
        <f>22379</f>
        <v>22379</v>
      </c>
    </row>
    <row r="42" spans="2:3" ht="12" customHeight="1">
      <c r="B42" s="13" t="s">
        <v>46</v>
      </c>
      <c r="C42" s="25">
        <f>2998+2323</f>
        <v>5321</v>
      </c>
    </row>
    <row r="43" spans="2:3" ht="12" customHeight="1">
      <c r="B43" s="13" t="s">
        <v>50</v>
      </c>
      <c r="C43" s="25">
        <f>3804+3000</f>
        <v>6804</v>
      </c>
    </row>
    <row r="44" spans="2:3" ht="12" customHeight="1">
      <c r="B44" s="13" t="s">
        <v>45</v>
      </c>
      <c r="C44" s="25">
        <f>1150.57+1156.4+1158.25</f>
        <v>3465.2200000000003</v>
      </c>
    </row>
    <row r="45" spans="2:3" ht="12" customHeight="1">
      <c r="B45" s="13" t="s">
        <v>48</v>
      </c>
      <c r="C45" s="25">
        <f>1940+1660+1800+1740+1660</f>
        <v>8800</v>
      </c>
    </row>
    <row r="46" spans="2:3" ht="12" customHeight="1">
      <c r="B46" s="13" t="s">
        <v>49</v>
      </c>
      <c r="C46" s="25">
        <f>10900</f>
        <v>10900</v>
      </c>
    </row>
    <row r="47" spans="2:3" ht="24.75" customHeight="1">
      <c r="B47" s="7" t="s">
        <v>41</v>
      </c>
      <c r="C47" s="22">
        <f>C14+C17-C16+C12</f>
        <v>-35198.380000000005</v>
      </c>
    </row>
    <row r="48" spans="2:3" ht="26.25" customHeight="1">
      <c r="B48" s="8" t="s">
        <v>42</v>
      </c>
      <c r="C48" s="22">
        <f>C15+C19-C22-C23-C25-C24-C26-C27-C28-C29-C30-C31-C32-C33-C34-C35-C36-C37-C39-C40-C41-C42-C43-C44-C45-C46</f>
        <v>-101023.66</v>
      </c>
    </row>
    <row r="49" spans="2:3" ht="12" customHeight="1">
      <c r="B49" s="9" t="s">
        <v>6</v>
      </c>
      <c r="C49" s="6"/>
    </row>
    <row r="50" spans="2:3" ht="12" customHeight="1">
      <c r="B50" s="6" t="s">
        <v>7</v>
      </c>
      <c r="C50" s="6"/>
    </row>
    <row r="51" spans="2:3" ht="12" customHeight="1">
      <c r="B51" s="9" t="s">
        <v>8</v>
      </c>
      <c r="C51" s="6"/>
    </row>
    <row r="52" spans="2:3" ht="12" customHeight="1">
      <c r="B52" s="30" t="s">
        <v>34</v>
      </c>
      <c r="C52" s="2">
        <f>C48+C12</f>
        <v>-101023.66</v>
      </c>
    </row>
  </sheetData>
  <mergeCells count="3">
    <mergeCell ref="B7:C7"/>
    <mergeCell ref="B13:C13"/>
    <mergeCell ref="B20:C20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2019-03-28T13:00:05Z</dcterms:modified>
</cp:coreProperties>
</file>