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24" i="5"/>
  <c r="C23"/>
  <c r="C44"/>
  <c r="C42"/>
  <c r="C43"/>
  <c r="C41"/>
  <c r="C36"/>
  <c r="C34"/>
  <c r="C47"/>
  <c r="C18" l="1"/>
  <c r="C12"/>
  <c r="C13" l="1"/>
  <c r="C19" l="1"/>
  <c r="C51" l="1"/>
  <c r="C26"/>
  <c r="C52" s="1"/>
  <c r="C56" s="1"/>
</calcChain>
</file>

<file path=xl/sharedStrings.xml><?xml version="1.0" encoding="utf-8"?>
<sst xmlns="http://schemas.openxmlformats.org/spreadsheetml/2006/main" count="55" uniqueCount="51">
  <si>
    <t>Отчёт</t>
  </si>
  <si>
    <t>1)  Тех.обслуживание, тех.осмотр и аварийный ремонт внутридомовых инженерных</t>
  </si>
  <si>
    <t>сетей (тепловых, горячего и холодного водоснабжения, канализация)</t>
  </si>
  <si>
    <t>2)  Тех.обслуживание, тех.осмотр и аварийный ремонт электрических сетей</t>
  </si>
  <si>
    <t xml:space="preserve">3)  Тех.обслуживание, тех.осмотр и авар.ремонт вентиляционных сетей и домоходов </t>
  </si>
  <si>
    <t>4)  Тех.обслуживание, тех.осмотр и аварийный ремонт кровли, чердаков,подвалов</t>
  </si>
  <si>
    <t>5)  Тех.обслуживание, тех.осмотр и аварийный ремонт внутридомовых газовых сетей</t>
  </si>
  <si>
    <t>7) Дератизация и дезинсекция</t>
  </si>
  <si>
    <t xml:space="preserve">8) Аварийно-ремонтная служба 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</si>
  <si>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</si>
  <si>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</si>
  <si>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 4.2.Начислено (жилые и нежилые помещения)</t>
  </si>
  <si>
    <t xml:space="preserve"> 4.3.Оплачено (жилые и нежилые помещения)</t>
  </si>
  <si>
    <t xml:space="preserve"> 4.4. Перечислено ИНТЕР РАО-орловский энергосбыт</t>
  </si>
  <si>
    <t>5)Оказаны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</si>
  <si>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5.3.Начислено (жилые и нежилые помещения)</t>
  </si>
  <si>
    <t xml:space="preserve"> 5.4.Оплачено (жилые и нежилые помещения)</t>
  </si>
  <si>
    <t xml:space="preserve"> 5.6. ИТОГО ДОХОД</t>
  </si>
  <si>
    <t>6.)Общий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</si>
  <si>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7) Общий перечень выполненных работ по текущему ремонту и  благоустройству общего имущества жилого дома: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</si>
  <si>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</si>
  <si>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</si>
  <si>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</si>
  <si>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ул.Солнцевская, д.14</t>
  </si>
  <si>
    <t>2)       Площадь дома 4099,3 кв.м</t>
  </si>
  <si>
    <t>3)       Дата принятия в управление:    01.01.2015г.</t>
  </si>
  <si>
    <t>4-В)Оказаны услуги  по начислению платы за водоснабжение и водоотведение</t>
  </si>
  <si>
    <t>4-Э)Оказаны услуги  по начислению платы за электроэнергию на общедомовые нужды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</si>
  <si>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</si>
  <si>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</si>
  <si>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</si>
  <si>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</si>
  <si>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16) Услуги по управлению</t>
  </si>
  <si>
    <t>6)  Санит.содерж.(убор.придомов.тер,конт.площ.,уб.лестничных клеток)</t>
  </si>
  <si>
    <t>Проверка сопротивления изоляции проводов</t>
  </si>
  <si>
    <t>Обследование узла учета тепловой энергии ТАС</t>
  </si>
  <si>
    <t xml:space="preserve"> 5.5 Поступило от ПАО "МТС"</t>
  </si>
  <si>
    <t xml:space="preserve">    4.4. Перечислено МПП ВКХ "Орелводоканал"</t>
  </si>
  <si>
    <t>Всего задолженность по дому (выполненные работы + услуги)</t>
  </si>
  <si>
    <t>жилым домом в период с 01.01.2016г.по 31.12.2016г.</t>
  </si>
  <si>
    <t xml:space="preserve"> 4.1 Задолженность собственников и нанимателей по данной услуге на 01.01.2016г.</t>
  </si>
  <si>
    <t xml:space="preserve"> 4.5.Задолженность собственников и нанимателей по данной услуге на 01.01.2017г.</t>
  </si>
  <si>
    <t xml:space="preserve"> 5.1.Задолженность собственников и нанимателей по данным услугам на 01.01.2016г. (КВИТАНЦИИ)</t>
  </si>
  <si>
    <t xml:space="preserve"> 5.2.Задолженность собственников и нанимателей за выполненные работы на 01.01.2016г.</t>
  </si>
  <si>
    <t>8)Общая задолженность  собственников и нанимателей по ЖКУ (квитанции) на 01.01.2017г.</t>
  </si>
  <si>
    <t>9)Общая задолженность  собственников и нанимателей многоквартирного дома за выполненные работы на 01.01.2017г.</t>
  </si>
  <si>
    <t>9) Сбор и вывоз твердых бытовых отходов, крупногаб.мусора Эко-Транс</t>
  </si>
  <si>
    <t>10) Ком.сбор МПП ВКХ Водоканал</t>
  </si>
  <si>
    <t>11) Захоронение ТБО ОПЭК</t>
  </si>
  <si>
    <t>Благоустройство прид.тер.(завоз чернозема 9т.)</t>
  </si>
  <si>
    <t>Ремонт наруж.освещения (исп.альпиниста),крыльца,участка тепловой энергии, установка доводчика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</si>
</sst>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left" wrapText="1" indent="1"/>
    </xf>
    <xf numFmtId="0" fontId="6" fillId="0" borderId="0" xfId="0" applyFont="1"/>
    <xf numFmtId="0" fontId="7" fillId="2" borderId="1" xfId="0" applyFont="1" applyFill="1" applyBorder="1" applyAlignment="1">
      <alignment horizontal="left" indent="1"/>
    </xf>
    <xf numFmtId="0" fontId="8" fillId="2" borderId="1" xfId="0" applyFont="1" applyFill="1" applyBorder="1" applyAlignment="1">
      <alignment horizontal="left" wrapText="1" indent="1"/>
    </xf>
    <xf numFmtId="0" fontId="9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10" fillId="0" borderId="0" xfId="0" applyFont="1"/>
    <xf numFmtId="0" fontId="4" fillId="2" borderId="1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indent="1"/>
    </xf>
    <xf numFmtId="2" fontId="11" fillId="2" borderId="1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right" vertical="center"/>
    </xf>
    <xf numFmtId="2" fontId="6" fillId="0" borderId="1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vertical="center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6"/>
  <sheetViews>
    <sheetView tabSelected="1" topLeftCell="A16" workbookViewId="0">
      <selection activeCell="E29" sqref="E29"/>
    </sheetView>
  </sheetViews>
  <sheetFormatPr defaultRowHeight="12" customHeight="1"/>
  <cols>
    <col min="1" max="1" width="1.42578125" customWidth="1"/>
    <col min="2" max="2" width="79.85546875" customWidth="1"/>
    <col min="3" max="3" width="12.85546875" customWidth="1"/>
    <col min="4" max="4" width="4.5703125" customWidth="1"/>
    <col min="5" max="5" width="9.5703125" bestFit="1" customWidth="1"/>
  </cols>
  <sheetData>
    <row r="1" spans="2:3" ht="12" customHeight="1">
      <c r="B1" s="3" t="s">
        <v>0</v>
      </c>
    </row>
    <row r="2" spans="2:3" ht="12" customHeight="1">
      <c r="B2" s="1" t="s">
        <v>9</v>
      </c>
    </row>
    <row r="3" spans="2:3" ht="12" customHeight="1">
      <c r="B3" s="4" t="s">
        <v>39</v>
      </c>
    </row>
    <row r="4" spans="2:3" ht="12" customHeight="1">
      <c r="B4" s="5" t="s">
        <v>23</v>
      </c>
      <c r="C4" s="6"/>
    </row>
    <row r="5" spans="2:3" ht="12" customHeight="1">
      <c r="B5" s="5" t="s">
        <v>24</v>
      </c>
      <c r="C5" s="6"/>
    </row>
    <row r="6" spans="2:3" ht="12" customHeight="1">
      <c r="B6" s="5" t="s">
        <v>25</v>
      </c>
      <c r="C6" s="6"/>
    </row>
    <row r="7" spans="2:3" ht="51.75" customHeight="1">
      <c r="B7" s="38" t="s">
        <v>10</v>
      </c>
      <c r="C7" s="39"/>
    </row>
    <row r="8" spans="2:3" ht="12.75" customHeight="1">
      <c r="B8" s="7" t="s">
        <v>26</v>
      </c>
      <c r="C8" s="6"/>
    </row>
    <row r="9" spans="2:3" ht="12.75" customHeight="1">
      <c r="B9" s="5" t="s">
        <v>40</v>
      </c>
      <c r="C9" s="31">
        <v>-2666</v>
      </c>
    </row>
    <row r="10" spans="2:3" ht="12.75" customHeight="1">
      <c r="B10" s="5" t="s">
        <v>11</v>
      </c>
      <c r="C10" s="21">
        <v>27086.560000000001</v>
      </c>
    </row>
    <row r="11" spans="2:3" ht="12.75" customHeight="1">
      <c r="B11" s="5" t="s">
        <v>12</v>
      </c>
      <c r="C11" s="21">
        <v>29752.560000000001</v>
      </c>
    </row>
    <row r="12" spans="2:3" ht="12.75" customHeight="1">
      <c r="B12" s="27" t="s">
        <v>37</v>
      </c>
      <c r="C12" s="15">
        <f>C10</f>
        <v>27086.560000000001</v>
      </c>
    </row>
    <row r="13" spans="2:3" ht="12.75" customHeight="1">
      <c r="B13" s="5" t="s">
        <v>41</v>
      </c>
      <c r="C13" s="31">
        <f>C11-C10+C9</f>
        <v>0</v>
      </c>
    </row>
    <row r="14" spans="2:3" ht="12" customHeight="1">
      <c r="B14" s="7" t="s">
        <v>27</v>
      </c>
      <c r="C14" s="6"/>
    </row>
    <row r="15" spans="2:3" ht="12" customHeight="1">
      <c r="B15" s="5" t="s">
        <v>40</v>
      </c>
      <c r="C15" s="31">
        <v>-5283.23</v>
      </c>
    </row>
    <row r="16" spans="2:3" ht="12" customHeight="1">
      <c r="B16" s="5" t="s">
        <v>11</v>
      </c>
      <c r="C16" s="21">
        <v>84283.14</v>
      </c>
    </row>
    <row r="17" spans="2:5" ht="12" customHeight="1">
      <c r="B17" s="5" t="s">
        <v>12</v>
      </c>
      <c r="C17" s="21">
        <v>86599.62</v>
      </c>
    </row>
    <row r="18" spans="2:5" ht="12" customHeight="1">
      <c r="B18" s="5" t="s">
        <v>13</v>
      </c>
      <c r="C18" s="30">
        <f>C16</f>
        <v>84283.14</v>
      </c>
    </row>
    <row r="19" spans="2:5" ht="12" customHeight="1">
      <c r="B19" s="5" t="s">
        <v>41</v>
      </c>
      <c r="C19" s="31">
        <f>C17-C16+C15</f>
        <v>-2966.7500000000036</v>
      </c>
    </row>
    <row r="20" spans="2:5" ht="27" customHeight="1">
      <c r="B20" s="36" t="s">
        <v>14</v>
      </c>
      <c r="C20" s="37"/>
    </row>
    <row r="21" spans="2:5" ht="25.5" customHeight="1">
      <c r="B21" s="8" t="s">
        <v>42</v>
      </c>
      <c r="C21" s="33">
        <v>-45981.45</v>
      </c>
    </row>
    <row r="22" spans="2:5" ht="12" customHeight="1">
      <c r="B22" s="5" t="s">
        <v>43</v>
      </c>
      <c r="C22" s="33">
        <v>-52414.97</v>
      </c>
    </row>
    <row r="23" spans="2:5" ht="12" customHeight="1">
      <c r="B23" s="5" t="s">
        <v>15</v>
      </c>
      <c r="C23" s="30">
        <f>449627.59-3092.51+19676.68</f>
        <v>466211.76</v>
      </c>
    </row>
    <row r="24" spans="2:5" ht="12" customHeight="1">
      <c r="B24" s="5" t="s">
        <v>16</v>
      </c>
      <c r="C24" s="29">
        <f>470721+20769.1</f>
        <v>491490.1</v>
      </c>
    </row>
    <row r="25" spans="2:5" ht="12" customHeight="1">
      <c r="B25" s="28" t="s">
        <v>36</v>
      </c>
      <c r="C25" s="29">
        <v>2200</v>
      </c>
    </row>
    <row r="26" spans="2:5" ht="12" customHeight="1">
      <c r="B26" s="5" t="s">
        <v>17</v>
      </c>
      <c r="C26" s="32">
        <f>C25+C24</f>
        <v>493690.1</v>
      </c>
    </row>
    <row r="27" spans="2:5" ht="25.5" customHeight="1">
      <c r="B27" s="36" t="s">
        <v>18</v>
      </c>
      <c r="C27" s="37"/>
    </row>
    <row r="28" spans="2:5" ht="12" customHeight="1">
      <c r="B28" s="16" t="s">
        <v>1</v>
      </c>
      <c r="C28" s="18"/>
    </row>
    <row r="29" spans="2:5" ht="12" customHeight="1">
      <c r="B29" s="17" t="s">
        <v>2</v>
      </c>
      <c r="C29" s="19">
        <v>61793.68</v>
      </c>
      <c r="E29" s="2"/>
    </row>
    <row r="30" spans="2:5" ht="12" customHeight="1">
      <c r="B30" s="20" t="s">
        <v>3</v>
      </c>
      <c r="C30" s="22">
        <v>7378.76</v>
      </c>
    </row>
    <row r="31" spans="2:5" ht="12" customHeight="1">
      <c r="B31" s="20" t="s">
        <v>4</v>
      </c>
      <c r="C31" s="23">
        <v>3935.34</v>
      </c>
    </row>
    <row r="32" spans="2:5" ht="12" customHeight="1">
      <c r="B32" s="20" t="s">
        <v>5</v>
      </c>
      <c r="C32" s="24">
        <v>8362.59</v>
      </c>
    </row>
    <row r="33" spans="2:5" ht="12" customHeight="1">
      <c r="B33" s="20" t="s">
        <v>6</v>
      </c>
      <c r="C33" s="23">
        <v>8854.51</v>
      </c>
    </row>
    <row r="34" spans="2:5" ht="12" customHeight="1">
      <c r="B34" s="20" t="s">
        <v>33</v>
      </c>
      <c r="C34" s="25">
        <f>17663+24000+102000</f>
        <v>143663</v>
      </c>
    </row>
    <row r="35" spans="2:5" ht="12" customHeight="1">
      <c r="B35" s="20" t="s">
        <v>7</v>
      </c>
      <c r="C35" s="24">
        <v>265</v>
      </c>
    </row>
    <row r="36" spans="2:5" ht="12" customHeight="1">
      <c r="B36" s="20" t="s">
        <v>8</v>
      </c>
      <c r="C36" s="24">
        <f>13320+10524.16</f>
        <v>23844.16</v>
      </c>
    </row>
    <row r="37" spans="2:5" ht="12" customHeight="1">
      <c r="B37" s="20" t="s">
        <v>46</v>
      </c>
      <c r="C37" s="23">
        <v>34315.14</v>
      </c>
    </row>
    <row r="38" spans="2:5" ht="12" customHeight="1">
      <c r="B38" s="20" t="s">
        <v>47</v>
      </c>
      <c r="C38" s="21">
        <v>1963.59</v>
      </c>
    </row>
    <row r="39" spans="2:5" ht="12" customHeight="1">
      <c r="B39" s="20" t="s">
        <v>48</v>
      </c>
      <c r="C39" s="24">
        <v>3548.68</v>
      </c>
    </row>
    <row r="40" spans="2:5" ht="12" customHeight="1">
      <c r="B40" s="20" t="s">
        <v>28</v>
      </c>
      <c r="C40" s="25">
        <v>4433.1499999999996</v>
      </c>
    </row>
    <row r="41" spans="2:5" ht="12" customHeight="1">
      <c r="B41" s="20" t="s">
        <v>29</v>
      </c>
      <c r="C41" s="24">
        <f>10081.94+1314.89+22157.4+160</f>
        <v>33714.230000000003</v>
      </c>
    </row>
    <row r="42" spans="2:5" ht="12" customHeight="1">
      <c r="B42" s="20" t="s">
        <v>30</v>
      </c>
      <c r="C42" s="24">
        <f>5579.05+45823.52+196.77</f>
        <v>51599.34</v>
      </c>
    </row>
    <row r="43" spans="2:5" ht="12" customHeight="1">
      <c r="B43" s="20" t="s">
        <v>31</v>
      </c>
      <c r="C43" s="24">
        <f>12328.54+436.15</f>
        <v>12764.69</v>
      </c>
    </row>
    <row r="44" spans="2:5" ht="12" customHeight="1">
      <c r="B44" s="20" t="s">
        <v>32</v>
      </c>
      <c r="C44" s="24">
        <f>46732.14+2459.59</f>
        <v>49191.729999999996</v>
      </c>
    </row>
    <row r="45" spans="2:5" ht="28.5" customHeight="1">
      <c r="B45" s="11" t="s">
        <v>19</v>
      </c>
      <c r="C45" s="31"/>
    </row>
    <row r="46" spans="2:5" ht="12" customHeight="1">
      <c r="B46" s="20" t="s">
        <v>34</v>
      </c>
      <c r="C46" s="24">
        <v>1000</v>
      </c>
      <c r="E46" s="2"/>
    </row>
    <row r="47" spans="2:5" ht="12" customHeight="1">
      <c r="B47" s="20" t="s">
        <v>50</v>
      </c>
      <c r="C47" s="24">
        <f>3260+3909+2563+1500</f>
        <v>11232</v>
      </c>
    </row>
    <row r="48" spans="2:5" ht="12" customHeight="1">
      <c r="B48" s="20" t="s">
        <v>35</v>
      </c>
      <c r="C48" s="24">
        <v>6400</v>
      </c>
    </row>
    <row r="49" spans="2:3" ht="12" customHeight="1">
      <c r="B49" s="20" t="s">
        <v>49</v>
      </c>
      <c r="C49" s="24">
        <v>5750</v>
      </c>
    </row>
    <row r="50" spans="2:3" ht="12" customHeight="1">
      <c r="B50" s="10"/>
      <c r="C50" s="26"/>
    </row>
    <row r="51" spans="2:3" ht="24.75" customHeight="1">
      <c r="B51" s="12" t="s">
        <v>44</v>
      </c>
      <c r="C51" s="31">
        <f>C13+C19+C21+C24-C23</f>
        <v>-23669.860000000044</v>
      </c>
    </row>
    <row r="52" spans="2:3" ht="26.25" customHeight="1">
      <c r="B52" s="13" t="s">
        <v>45</v>
      </c>
      <c r="C52" s="31">
        <f>C22+C26-C29-C30-C32-C31-C33-C34-C35-C36-C37-C38-C39-C40-C41-C42-C43-C44-C46-C47-C48-C49-C50</f>
        <v>-32734.460000000036</v>
      </c>
    </row>
    <row r="53" spans="2:3" ht="12" customHeight="1">
      <c r="B53" s="14" t="s">
        <v>20</v>
      </c>
      <c r="C53" s="9"/>
    </row>
    <row r="54" spans="2:3" ht="12" customHeight="1">
      <c r="B54" s="9" t="s">
        <v>21</v>
      </c>
      <c r="C54" s="9"/>
    </row>
    <row r="55" spans="2:3" ht="12" customHeight="1">
      <c r="B55" s="14" t="s">
        <v>22</v>
      </c>
      <c r="C55" s="9"/>
    </row>
    <row r="56" spans="2:3" ht="12" customHeight="1">
      <c r="B56" s="34" t="s">
        <v>38</v>
      </c>
      <c r="C56" s="35">
        <f>C52+C13+C19</f>
        <v>-35701.210000000036</v>
      </c>
    </row>
  </sheetData>
  <mergeCells count="3">
    <mergeCell ref="B7:C7"/>
    <mergeCell ref="B20:C20"/>
    <mergeCell ref="B27:C27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2017-04-03T08:11:11Z</dcterms:modified>
</cp:coreProperties>
</file>