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41" i="5"/>
  <c r="C40" i="5"/>
  <c r="C39" i="5"/>
  <c r="C38" i="5"/>
  <c r="C37" i="5"/>
  <c r="C36" i="5"/>
  <c r="C35" i="5"/>
  <c r="C34" i="5"/>
  <c r="C33" i="5"/>
  <c r="C32" i="5"/>
  <c r="C43" i="5" s="1"/>
  <c r="C13" i="5"/>
  <c r="C12" i="5"/>
  <c r="C11" i="5"/>
  <c r="C42" i="5" l="1"/>
  <c r="C14" i="5" l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<sst xmlns="http://schemas.openxmlformats.org/spreadsheetml/2006/main" count="46" uniqueCount="46">
  <si>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</si>
  <si>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</si>
  <si>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</si>
  <si>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</si>
  <si>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</si>
  <si>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</si>
  <si>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</si>
  <si>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д.32</t>
  </si>
  <si>
    <t>3)       Дата принятия в управление:    01.10.2014г.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</si>
  <si>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</si>
  <si>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</si>
  <si>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</si>
  <si>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</si>
  <si>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</si>
  <si>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</si>
  <si>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</si>
  <si>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</si>
  <si>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</si>
  <si>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</si>
  <si>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</si>
  <si>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</si>
  <si>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</si>
  <si>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</si>
  <si>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</si>
  <si>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</si>
  <si>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</si>
  <si>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</si>
  <si>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</si>
  <si>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</si>
  <si>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8279,2 кв.м</t>
  </si>
  <si>
    <t xml:space="preserve"> 4.5 Поступило от ПАО"МТС",ООО"Нэт Бай Нэт Холдинг",ЗАО"Ресурс-Связь",ПАО"Вымпелком",ПАО Ростелеком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</si>
  <si>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</si>
  <si>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</si>
  <si>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</si>
  <si>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</si>
  <si>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</si>
  <si>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Промывка розлива ХВС 2,3 подъезды</t>
  </si>
  <si>
    <t>Ремонт мусорного контейнера с заменой колесной опоры</t>
  </si>
  <si>
    <t>Установка доводчиков на двери  1,3 подъезды</t>
  </si>
  <si>
    <t>Ремонт подъезда №3</t>
  </si>
  <si>
    <t>Благоустр.придомовой территории (покраска дворового оборудования)</t>
  </si>
  <si>
    <t>Ремонт порожков, козырьков</t>
  </si>
  <si>
    <t>Установка греющего кабеля, электропроводки</t>
  </si>
  <si>
    <t>Ремонт мягкой кровли кв.29,56</t>
  </si>
  <si>
    <t>Замена фильтра на системе ГВС (подвал)</t>
  </si>
  <si>
    <t>Ремонт освещения с заменой светильников, выключателей в подъездах, узла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</si>
</sst>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1" xfId="0" applyNumberFormat="1" applyBorder="1" applyAlignme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topLeftCell="A6" workbookViewId="0">
      <selection activeCell="E10" sqref="E10"/>
    </sheetView>
  </sheetViews>
  <sheetFormatPr defaultRowHeight="12" customHeight="1" x14ac:dyDescent="0.25"/>
  <cols>
    <col min="1" max="1" width="1.42578125" customWidth="1"/>
    <col min="2" max="2" width="80.42578125" customWidth="1"/>
    <col min="3" max="3" width="11" customWidth="1"/>
    <col min="4" max="4" width="4.140625" customWidth="1"/>
    <col min="5" max="5" width="11.5703125" customWidth="1"/>
  </cols>
  <sheetData>
    <row r="1" spans="2:5" ht="12" customHeight="1" x14ac:dyDescent="0.25">
      <c r="B1" s="14" t="s">
        <v>0</v>
      </c>
      <c r="C1" s="2"/>
    </row>
    <row r="2" spans="2:5" ht="12" customHeight="1" x14ac:dyDescent="0.25">
      <c r="B2" s="3" t="s">
        <v>2</v>
      </c>
      <c r="C2" s="2"/>
    </row>
    <row r="3" spans="2:5" ht="12" customHeight="1" x14ac:dyDescent="0.25">
      <c r="B3" s="24" t="s">
        <v>31</v>
      </c>
      <c r="C3" s="2"/>
    </row>
    <row r="4" spans="2:5" ht="12" customHeight="1" x14ac:dyDescent="0.25">
      <c r="B4" s="15" t="s">
        <v>7</v>
      </c>
      <c r="C4" s="4"/>
    </row>
    <row r="5" spans="2:5" ht="12" customHeight="1" x14ac:dyDescent="0.25">
      <c r="B5" s="26" t="s">
        <v>29</v>
      </c>
      <c r="C5" s="4"/>
    </row>
    <row r="6" spans="2:5" ht="12" customHeight="1" x14ac:dyDescent="0.25">
      <c r="B6" s="15" t="s">
        <v>8</v>
      </c>
      <c r="C6" s="4"/>
    </row>
    <row r="7" spans="2:5" ht="51.75" customHeight="1" x14ac:dyDescent="0.25">
      <c r="B7" s="37" t="s">
        <v>3</v>
      </c>
      <c r="C7" s="38"/>
    </row>
    <row r="8" spans="2:5" ht="27" customHeight="1" x14ac:dyDescent="0.25">
      <c r="B8" s="35" t="s">
        <v>15</v>
      </c>
      <c r="C8" s="36"/>
    </row>
    <row r="9" spans="2:5" ht="25.5" customHeight="1" x14ac:dyDescent="0.25">
      <c r="B9" s="29" t="s">
        <v>32</v>
      </c>
      <c r="C9" s="30">
        <v>-38447.410000000003</v>
      </c>
    </row>
    <row r="10" spans="2:5" ht="12" customHeight="1" x14ac:dyDescent="0.25">
      <c r="B10" s="26" t="s">
        <v>33</v>
      </c>
      <c r="C10" s="30">
        <v>318592.88</v>
      </c>
    </row>
    <row r="11" spans="2:5" ht="12" customHeight="1" x14ac:dyDescent="0.25">
      <c r="B11" s="15" t="s">
        <v>16</v>
      </c>
      <c r="C11" s="31">
        <f>1007687.76</f>
        <v>1007687.76</v>
      </c>
    </row>
    <row r="12" spans="2:5" ht="12" customHeight="1" x14ac:dyDescent="0.25">
      <c r="B12" s="15" t="s">
        <v>17</v>
      </c>
      <c r="C12" s="32">
        <f>1009005.19</f>
        <v>1009005.19</v>
      </c>
    </row>
    <row r="13" spans="2:5" ht="12" customHeight="1" x14ac:dyDescent="0.25">
      <c r="B13" s="15" t="s">
        <v>30</v>
      </c>
      <c r="C13" s="32">
        <f>20140.8</f>
        <v>20140.8</v>
      </c>
    </row>
    <row r="14" spans="2:5" ht="12" customHeight="1" x14ac:dyDescent="0.25">
      <c r="B14" s="15" t="s">
        <v>18</v>
      </c>
      <c r="C14" s="33">
        <f>C13+C12</f>
        <v>1029145.99</v>
      </c>
      <c r="E14" s="20"/>
    </row>
    <row r="15" spans="2:5" ht="25.5" customHeight="1" x14ac:dyDescent="0.25">
      <c r="B15" s="35" t="s">
        <v>19</v>
      </c>
      <c r="C15" s="36"/>
    </row>
    <row r="16" spans="2:5" ht="12" customHeight="1" x14ac:dyDescent="0.25">
      <c r="B16" s="5" t="s">
        <v>1</v>
      </c>
      <c r="C16" s="7"/>
    </row>
    <row r="17" spans="2:5" ht="12" customHeight="1" x14ac:dyDescent="0.25">
      <c r="B17" s="6" t="s">
        <v>9</v>
      </c>
      <c r="C17" s="8">
        <f>130636.16</f>
        <v>130636.16</v>
      </c>
      <c r="E17" s="20"/>
    </row>
    <row r="18" spans="2:5" ht="12" customHeight="1" x14ac:dyDescent="0.25">
      <c r="B18" s="9" t="s">
        <v>10</v>
      </c>
      <c r="C18" s="10">
        <f>7877.87</f>
        <v>7877.87</v>
      </c>
    </row>
    <row r="19" spans="2:5" ht="12" customHeight="1" x14ac:dyDescent="0.25">
      <c r="B19" s="9" t="s">
        <v>11</v>
      </c>
      <c r="C19" s="11">
        <f>15011.37</f>
        <v>15011.37</v>
      </c>
    </row>
    <row r="20" spans="2:5" ht="12" customHeight="1" x14ac:dyDescent="0.25">
      <c r="B20" s="9" t="s">
        <v>12</v>
      </c>
      <c r="C20" s="12">
        <f>10048.94</f>
        <v>10048.94</v>
      </c>
    </row>
    <row r="21" spans="2:5" ht="12" customHeight="1" x14ac:dyDescent="0.25">
      <c r="B21" s="9" t="s">
        <v>13</v>
      </c>
      <c r="C21" s="12">
        <f>30500+3500+4255.8+7938+3800+7938+3420+3540+73200+96000</f>
        <v>234091.8</v>
      </c>
    </row>
    <row r="22" spans="2:5" ht="12" customHeight="1" x14ac:dyDescent="0.25">
      <c r="B22" s="9" t="s">
        <v>14</v>
      </c>
      <c r="C22" s="13">
        <f>2549.41+3980</f>
        <v>6529.41</v>
      </c>
    </row>
    <row r="23" spans="2:5" ht="12" customHeight="1" x14ac:dyDescent="0.25">
      <c r="B23" s="9" t="s">
        <v>21</v>
      </c>
      <c r="C23" s="12">
        <f>35040.96</f>
        <v>35040.959999999999</v>
      </c>
    </row>
    <row r="24" spans="2:5" ht="12" customHeight="1" x14ac:dyDescent="0.25">
      <c r="B24" s="23" t="s">
        <v>22</v>
      </c>
      <c r="C24" s="12">
        <f>14055.12</f>
        <v>14055.12</v>
      </c>
    </row>
    <row r="25" spans="2:5" ht="12" customHeight="1" x14ac:dyDescent="0.25">
      <c r="B25" s="23" t="s">
        <v>23</v>
      </c>
      <c r="C25" s="12">
        <f>30272.04</f>
        <v>30272.04</v>
      </c>
    </row>
    <row r="26" spans="2:5" ht="12" customHeight="1" x14ac:dyDescent="0.25">
      <c r="B26" s="23" t="s">
        <v>24</v>
      </c>
      <c r="C26" s="13">
        <f>14951.25</f>
        <v>14951.25</v>
      </c>
    </row>
    <row r="27" spans="2:5" ht="12" customHeight="1" x14ac:dyDescent="0.25">
      <c r="B27" s="23" t="s">
        <v>25</v>
      </c>
      <c r="C27" s="12">
        <f>15316.37+19659.35+100</f>
        <v>35075.72</v>
      </c>
    </row>
    <row r="28" spans="2:5" ht="12" customHeight="1" x14ac:dyDescent="0.25">
      <c r="B28" s="23" t="s">
        <v>26</v>
      </c>
      <c r="C28" s="12">
        <f>6531.39+100497.85+2615.96</f>
        <v>109645.20000000001</v>
      </c>
    </row>
    <row r="29" spans="2:5" ht="12" customHeight="1" x14ac:dyDescent="0.25">
      <c r="B29" s="23" t="s">
        <v>27</v>
      </c>
      <c r="C29" s="12">
        <f>11691.19+4322.06</f>
        <v>16013.25</v>
      </c>
    </row>
    <row r="30" spans="2:5" ht="12" customHeight="1" x14ac:dyDescent="0.25">
      <c r="B30" s="23" t="s">
        <v>28</v>
      </c>
      <c r="C30" s="12">
        <f>114253.06</f>
        <v>114253.06</v>
      </c>
    </row>
    <row r="31" spans="2:5" ht="28.5" customHeight="1" x14ac:dyDescent="0.25">
      <c r="B31" s="17" t="s">
        <v>20</v>
      </c>
      <c r="C31" s="16"/>
    </row>
    <row r="32" spans="2:5" ht="12" customHeight="1" x14ac:dyDescent="0.25">
      <c r="B32" s="25" t="s">
        <v>40</v>
      </c>
      <c r="C32" s="21">
        <f>8447</f>
        <v>8447</v>
      </c>
      <c r="E32" s="20"/>
    </row>
    <row r="33" spans="2:5" ht="12" customHeight="1" x14ac:dyDescent="0.25">
      <c r="B33" s="34" t="s">
        <v>44</v>
      </c>
      <c r="C33" s="21">
        <f>3781</f>
        <v>3781</v>
      </c>
    </row>
    <row r="34" spans="2:5" ht="12" customHeight="1" x14ac:dyDescent="0.25">
      <c r="B34" s="25" t="s">
        <v>36</v>
      </c>
      <c r="C34" s="21">
        <f>2923</f>
        <v>2923</v>
      </c>
    </row>
    <row r="35" spans="2:5" ht="12" customHeight="1" x14ac:dyDescent="0.25">
      <c r="B35" s="25" t="s">
        <v>45</v>
      </c>
      <c r="C35" s="21">
        <f>2806+20928</f>
        <v>23734</v>
      </c>
    </row>
    <row r="36" spans="2:5" ht="12" customHeight="1" x14ac:dyDescent="0.25">
      <c r="B36" s="25" t="s">
        <v>37</v>
      </c>
      <c r="C36" s="21">
        <f>5311</f>
        <v>5311</v>
      </c>
    </row>
    <row r="37" spans="2:5" ht="12" customHeight="1" x14ac:dyDescent="0.25">
      <c r="B37" s="34" t="s">
        <v>39</v>
      </c>
      <c r="C37" s="21">
        <f>551824</f>
        <v>551824</v>
      </c>
    </row>
    <row r="38" spans="2:5" ht="12" customHeight="1" x14ac:dyDescent="0.25">
      <c r="B38" s="34" t="s">
        <v>41</v>
      </c>
      <c r="C38" s="21">
        <f>2346+14546</f>
        <v>16892</v>
      </c>
    </row>
    <row r="39" spans="2:5" ht="12" customHeight="1" x14ac:dyDescent="0.25">
      <c r="B39" s="34" t="s">
        <v>43</v>
      </c>
      <c r="C39" s="21">
        <f>27708+27708</f>
        <v>55416</v>
      </c>
    </row>
    <row r="40" spans="2:5" ht="12" customHeight="1" x14ac:dyDescent="0.25">
      <c r="B40" s="25" t="s">
        <v>42</v>
      </c>
      <c r="C40" s="21">
        <f>4859.2+15777</f>
        <v>20636.2</v>
      </c>
    </row>
    <row r="41" spans="2:5" ht="12" customHeight="1" x14ac:dyDescent="0.25">
      <c r="B41" s="25" t="s">
        <v>38</v>
      </c>
      <c r="C41" s="21">
        <f>8260</f>
        <v>8260</v>
      </c>
    </row>
    <row r="42" spans="2:5" ht="24.75" customHeight="1" x14ac:dyDescent="0.25">
      <c r="B42" s="27" t="s">
        <v>34</v>
      </c>
      <c r="C42" s="16">
        <f>C9+C12-C11</f>
        <v>-37129.980000000098</v>
      </c>
      <c r="E42" s="20"/>
    </row>
    <row r="43" spans="2:5" ht="26.25" customHeight="1" x14ac:dyDescent="0.25">
      <c r="B43" s="28" t="s">
        <v>35</v>
      </c>
      <c r="C43" s="16">
        <f>C10+C14-C17-C18-C20-C19-C21-C22-C23-C24-C25-C26-C27-C28-C29-C30-C32-C33-C34-C35-C36-C37-C38-C39-C40-C41</f>
        <v>-122987.48000000003</v>
      </c>
    </row>
    <row r="44" spans="2:5" ht="12" customHeight="1" x14ac:dyDescent="0.25">
      <c r="B44" s="18" t="s">
        <v>4</v>
      </c>
      <c r="C44" s="19"/>
    </row>
    <row r="45" spans="2:5" ht="12" customHeight="1" x14ac:dyDescent="0.25">
      <c r="B45" s="19" t="s">
        <v>5</v>
      </c>
      <c r="C45" s="19"/>
    </row>
    <row r="46" spans="2:5" ht="12" customHeight="1" x14ac:dyDescent="0.25">
      <c r="B46" s="18" t="s">
        <v>6</v>
      </c>
      <c r="C46" s="19"/>
    </row>
    <row r="47" spans="2:5" ht="12" customHeight="1" x14ac:dyDescent="0.25">
      <c r="B47" s="22"/>
      <c r="C47" s="1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2022-02-28T09:34:52Z</dcterms:modified>
</cp:coreProperties>
</file>