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29"/>
  <c r="C28"/>
  <c r="C27"/>
  <c r="C26"/>
  <c r="C25"/>
  <c r="C47"/>
  <c r="C46"/>
  <c r="C45"/>
  <c r="C44"/>
  <c r="C43"/>
  <c r="C42"/>
  <c r="C41"/>
  <c r="C40"/>
  <c r="C39"/>
  <c r="C12" l="1"/>
  <c r="C48" l="1"/>
  <c r="C19" l="1"/>
  <c r="C49" l="1"/>
  <c r="C53" s="1"/>
</calcChain>
</file>

<file path=xl/sharedStrings.xml><?xml version="1.0" encoding="utf-8"?>
<sst xmlns="http://schemas.openxmlformats.org/spreadsheetml/2006/main" count="53" uniqueCount="53">
  <si>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</si>
  <si>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</si>
  <si>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</si>
  <si>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</si>
  <si>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</si>
  <si>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</si>
  <si>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</si>
  <si>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</si>
  <si>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</si>
  <si>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ул.Покровская, д.32</t>
  </si>
  <si>
    <t>3)       Дата принятия в управление:    01.10.2014г.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</si>
  <si>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</si>
  <si>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</si>
  <si>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</si>
  <si>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</si>
  <si>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</si>
  <si>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2)       Площадь дома 8274,3 кв.м</t>
  </si>
  <si>
    <t>10) Ком.сбор МПП ВКХ Водоканал</t>
  </si>
  <si>
    <t>11) Захоронение ТБО ОПЭК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</si>
  <si>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</si>
  <si>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</si>
  <si>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</si>
  <si>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</si>
  <si>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</si>
  <si>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</si>
  <si>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</si>
  <si>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</si>
  <si>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</si>
  <si>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</si>
  <si>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</si>
  <si>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</si>
  <si>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</si>
  <si>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</si>
  <si>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Холдинг",ЗАО"Ресурс-Связь",ПАО"Вымпелком",ПАО Ростелеком,ООО "Инфомедия"</t>
  </si>
  <si>
    <t xml:space="preserve"> 4.1 Задолженность собственников и нанимателей по данной услуге на 01.01.2018г.</t>
  </si>
  <si>
    <t xml:space="preserve"> 4.4.Задолженность собственников и нанимателей по данной услуге на 01.01.2019г.</t>
  </si>
  <si>
    <t>жилым домом в период с 01.01.2018г.по 31.12.2018г.</t>
  </si>
  <si>
    <t>Всего задолженность по дому (выполненные работы + услуги)</t>
  </si>
  <si>
    <t>4-Э)Оказаны услуги  по начислению платы за элетроэнергию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</si>
  <si>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</si>
  <si>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</si>
  <si>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</si>
  <si>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</si>
  <si>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Ремонт фасада(наружная отделка дома)</t>
  </si>
  <si>
    <t>Установка воздухоотводчиков на инженерных сетях ГВС (техэтаж)</t>
  </si>
  <si>
    <t xml:space="preserve">Установка энергосберегающих светильников на этажах </t>
  </si>
  <si>
    <t>Работа автовышки (снятие новогодней гирлянды)исп.самосвала</t>
  </si>
  <si>
    <t xml:space="preserve">Установка задвижки на элеваторах ГВС в техподполье </t>
  </si>
  <si>
    <t>Благоустр.придомовой территории (завоз песка на д/пл.)</t>
  </si>
  <si>
    <t>Герметизация стыков стены здания и  балконных плит(исп.альпиниста)кв.29,99,31,30</t>
  </si>
  <si>
    <t>Ремонт внутридомовых инженерных сетей ГВС с заменой кранов,хомутов техподп.,кв.4</t>
  </si>
  <si>
    <t>Поверка тепловычислителя, расходомера  ЦСМ,поверка и ремонт монометра Малая энергетика-сервис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</si>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</sst>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/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3"/>
  <sheetViews>
    <sheetView tabSelected="1" topLeftCell="A5" workbookViewId="0">
      <selection activeCell="H15" sqref="H15"/>
    </sheetView>
  </sheetViews>
  <sheetFormatPr defaultRowHeight="12" customHeight="1"/>
  <cols>
    <col min="1" max="1" width="1.42578125" customWidth="1"/>
    <col min="2" max="2" width="80.42578125" customWidth="1"/>
    <col min="3" max="3" width="11" customWidth="1"/>
    <col min="4" max="4" width="4.140625" customWidth="1"/>
  </cols>
  <sheetData>
    <row r="1" spans="2:3" ht="12" customHeight="1">
      <c r="B1" s="15" t="s">
        <v>0</v>
      </c>
      <c r="C1" s="2"/>
    </row>
    <row r="2" spans="2:3" ht="12" customHeight="1">
      <c r="B2" s="3" t="s">
        <v>2</v>
      </c>
      <c r="C2" s="2"/>
    </row>
    <row r="3" spans="2:3" ht="12" customHeight="1">
      <c r="B3" s="15" t="s">
        <v>36</v>
      </c>
      <c r="C3" s="2"/>
    </row>
    <row r="4" spans="2:3" ht="12" customHeight="1">
      <c r="B4" s="16" t="s">
        <v>9</v>
      </c>
      <c r="C4" s="4"/>
    </row>
    <row r="5" spans="2:3" ht="12" customHeight="1">
      <c r="B5" s="16" t="s">
        <v>16</v>
      </c>
      <c r="C5" s="4"/>
    </row>
    <row r="6" spans="2:3" ht="12" customHeight="1">
      <c r="B6" s="16" t="s">
        <v>10</v>
      </c>
      <c r="C6" s="4"/>
    </row>
    <row r="7" spans="2:3" ht="51.75" customHeight="1">
      <c r="B7" s="34" t="s">
        <v>3</v>
      </c>
      <c r="C7" s="35"/>
    </row>
    <row r="8" spans="2:3" ht="12.75" customHeight="1">
      <c r="B8" s="16" t="s">
        <v>38</v>
      </c>
      <c r="C8" s="4"/>
    </row>
    <row r="9" spans="2:3" ht="12.75" customHeight="1">
      <c r="B9" s="10" t="s">
        <v>34</v>
      </c>
      <c r="C9" s="17">
        <v>0</v>
      </c>
    </row>
    <row r="10" spans="2:3" ht="12.75" customHeight="1">
      <c r="B10" s="10" t="s">
        <v>4</v>
      </c>
      <c r="C10" s="11">
        <v>5577.4</v>
      </c>
    </row>
    <row r="11" spans="2:3" ht="12.75" customHeight="1">
      <c r="B11" s="10" t="s">
        <v>5</v>
      </c>
      <c r="C11" s="11">
        <v>5577.4</v>
      </c>
    </row>
    <row r="12" spans="2:3" ht="12" customHeight="1">
      <c r="B12" s="10" t="s">
        <v>35</v>
      </c>
      <c r="C12" s="17">
        <f>C11-C10+C9</f>
        <v>0</v>
      </c>
    </row>
    <row r="13" spans="2:3" ht="27" customHeight="1">
      <c r="B13" s="32" t="s">
        <v>27</v>
      </c>
      <c r="C13" s="33"/>
    </row>
    <row r="14" spans="2:3" ht="25.5" customHeight="1">
      <c r="B14" s="30" t="s">
        <v>39</v>
      </c>
      <c r="C14" s="19">
        <v>-43615.839999999997</v>
      </c>
    </row>
    <row r="15" spans="2:3" ht="12" customHeight="1">
      <c r="B15" s="16" t="s">
        <v>40</v>
      </c>
      <c r="C15" s="20">
        <v>-166198.75</v>
      </c>
    </row>
    <row r="16" spans="2:3" ht="12" customHeight="1">
      <c r="B16" s="16" t="s">
        <v>28</v>
      </c>
      <c r="C16" s="18">
        <v>1216708.8999999999</v>
      </c>
    </row>
    <row r="17" spans="2:3" ht="12" customHeight="1">
      <c r="B17" s="16" t="s">
        <v>29</v>
      </c>
      <c r="C17" s="21">
        <v>1225743.6599999999</v>
      </c>
    </row>
    <row r="18" spans="2:3" ht="12" customHeight="1">
      <c r="B18" s="16" t="s">
        <v>33</v>
      </c>
      <c r="C18" s="21">
        <v>21122.93</v>
      </c>
    </row>
    <row r="19" spans="2:3" ht="12" customHeight="1">
      <c r="B19" s="16" t="s">
        <v>30</v>
      </c>
      <c r="C19" s="22">
        <f>C18+C17</f>
        <v>1246866.5899999999</v>
      </c>
    </row>
    <row r="20" spans="2:3" ht="25.5" customHeight="1">
      <c r="B20" s="32" t="s">
        <v>31</v>
      </c>
      <c r="C20" s="33"/>
    </row>
    <row r="21" spans="2:3" ht="12" customHeight="1">
      <c r="B21" s="5" t="s">
        <v>1</v>
      </c>
      <c r="C21" s="7"/>
    </row>
    <row r="22" spans="2:3" ht="12" customHeight="1">
      <c r="B22" s="6" t="s">
        <v>19</v>
      </c>
      <c r="C22" s="8">
        <v>161389.34</v>
      </c>
    </row>
    <row r="23" spans="2:3" ht="12" customHeight="1">
      <c r="B23" s="9" t="s">
        <v>20</v>
      </c>
      <c r="C23" s="11">
        <v>9732.4</v>
      </c>
    </row>
    <row r="24" spans="2:3" ht="12" customHeight="1">
      <c r="B24" s="9" t="s">
        <v>21</v>
      </c>
      <c r="C24" s="12">
        <v>18545.21</v>
      </c>
    </row>
    <row r="25" spans="2:3" ht="12" customHeight="1">
      <c r="B25" s="9" t="s">
        <v>22</v>
      </c>
      <c r="C25" s="13">
        <f>1171.26+12414.56</f>
        <v>13585.82</v>
      </c>
    </row>
    <row r="26" spans="2:3" ht="12" customHeight="1">
      <c r="B26" s="9" t="s">
        <v>23</v>
      </c>
      <c r="C26" s="13">
        <f>73200+96000+6456+22250+4500+2500+7200+5400+2500+5400+5400+4185.25+3128</f>
        <v>238119.25</v>
      </c>
    </row>
    <row r="27" spans="2:3" ht="12" customHeight="1">
      <c r="B27" s="9" t="s">
        <v>24</v>
      </c>
      <c r="C27" s="14">
        <f>1121.56+4845+3200</f>
        <v>9166.56</v>
      </c>
    </row>
    <row r="28" spans="2:3" ht="12" customHeight="1">
      <c r="B28" s="9" t="s">
        <v>52</v>
      </c>
      <c r="C28" s="13">
        <f>35040.96</f>
        <v>35040.959999999999</v>
      </c>
    </row>
    <row r="29" spans="2:3" ht="12" customHeight="1">
      <c r="B29" s="9" t="s">
        <v>25</v>
      </c>
      <c r="C29" s="13">
        <f>73727.27</f>
        <v>73727.27</v>
      </c>
    </row>
    <row r="30" spans="2:3" ht="12" customHeight="1">
      <c r="B30" s="9" t="s">
        <v>26</v>
      </c>
      <c r="C30" s="13">
        <v>163343.81</v>
      </c>
    </row>
    <row r="31" spans="2:3" ht="12" customHeight="1">
      <c r="B31" s="9" t="s">
        <v>17</v>
      </c>
      <c r="C31" s="11">
        <v>4347.6899999999996</v>
      </c>
    </row>
    <row r="32" spans="2:3" ht="12" customHeight="1">
      <c r="B32" s="9" t="s">
        <v>18</v>
      </c>
      <c r="C32" s="13">
        <v>4460.57</v>
      </c>
    </row>
    <row r="33" spans="2:3" ht="12" customHeight="1">
      <c r="B33" s="9" t="s">
        <v>11</v>
      </c>
      <c r="C33" s="14">
        <v>6641.53</v>
      </c>
    </row>
    <row r="34" spans="2:3" ht="12" customHeight="1">
      <c r="B34" s="9" t="s">
        <v>12</v>
      </c>
      <c r="C34" s="13">
        <f>19389.75+28770.92+597.1</f>
        <v>48757.77</v>
      </c>
    </row>
    <row r="35" spans="2:3" ht="12" customHeight="1">
      <c r="B35" s="9" t="s">
        <v>13</v>
      </c>
      <c r="C35" s="13">
        <f>8761.52+74998.86+2620.05</f>
        <v>86380.430000000008</v>
      </c>
    </row>
    <row r="36" spans="2:3" ht="12" customHeight="1">
      <c r="B36" s="9" t="s">
        <v>14</v>
      </c>
      <c r="C36" s="13">
        <f>19362.96+5323.49</f>
        <v>24686.449999999997</v>
      </c>
    </row>
    <row r="37" spans="2:3" ht="12" customHeight="1">
      <c r="B37" s="9" t="s">
        <v>15</v>
      </c>
      <c r="C37" s="13">
        <v>114185.43</v>
      </c>
    </row>
    <row r="38" spans="2:3" ht="28.5" customHeight="1">
      <c r="B38" s="23" t="s">
        <v>32</v>
      </c>
      <c r="C38" s="17"/>
    </row>
    <row r="39" spans="2:3" ht="12" customHeight="1">
      <c r="B39" s="9" t="s">
        <v>48</v>
      </c>
      <c r="C39" s="28">
        <f>2900</f>
        <v>2900</v>
      </c>
    </row>
    <row r="40" spans="2:3" ht="12" customHeight="1">
      <c r="B40" s="9" t="s">
        <v>49</v>
      </c>
      <c r="C40" s="28">
        <f>11448+6500</f>
        <v>17948</v>
      </c>
    </row>
    <row r="41" spans="2:3" ht="12" customHeight="1">
      <c r="B41" s="9" t="s">
        <v>46</v>
      </c>
      <c r="C41" s="28">
        <f>1900</f>
        <v>1900</v>
      </c>
    </row>
    <row r="42" spans="2:3" ht="12" customHeight="1">
      <c r="B42" s="9" t="s">
        <v>51</v>
      </c>
      <c r="C42" s="28">
        <f>8188.63+5055.8</f>
        <v>13244.43</v>
      </c>
    </row>
    <row r="43" spans="2:3" ht="12" customHeight="1">
      <c r="B43" s="9" t="s">
        <v>50</v>
      </c>
      <c r="C43" s="28">
        <f>2341+596</f>
        <v>2937</v>
      </c>
    </row>
    <row r="44" spans="2:3" ht="12" customHeight="1">
      <c r="B44" s="9" t="s">
        <v>43</v>
      </c>
      <c r="C44" s="28">
        <f>126490</f>
        <v>126490</v>
      </c>
    </row>
    <row r="45" spans="2:3" ht="12" customHeight="1">
      <c r="B45" s="9" t="s">
        <v>44</v>
      </c>
      <c r="C45" s="29">
        <f>1566.6+3399.85</f>
        <v>4966.45</v>
      </c>
    </row>
    <row r="46" spans="2:3" ht="12" customHeight="1">
      <c r="B46" s="9" t="s">
        <v>47</v>
      </c>
      <c r="C46" s="29">
        <f>6116</f>
        <v>6116</v>
      </c>
    </row>
    <row r="47" spans="2:3" ht="12" customHeight="1">
      <c r="B47" s="9" t="s">
        <v>45</v>
      </c>
      <c r="C47" s="29">
        <f>1739.32</f>
        <v>1739.32</v>
      </c>
    </row>
    <row r="48" spans="2:3" ht="24.75" customHeight="1">
      <c r="B48" s="24" t="s">
        <v>41</v>
      </c>
      <c r="C48" s="17">
        <f>C14+C17-C16+C12</f>
        <v>-34581.080000000075</v>
      </c>
    </row>
    <row r="49" spans="2:3" ht="26.25" customHeight="1">
      <c r="B49" s="25" t="s">
        <v>42</v>
      </c>
      <c r="C49" s="17">
        <f>C15+C19-C22-C23-C25-C24-C26-C27-C28-C29-C30-C31-C32-C33-C34-C35-C36-C37-C39-C40-C41-C42-C43-C44-C45-C46-C47</f>
        <v>-109683.85000000014</v>
      </c>
    </row>
    <row r="50" spans="2:3" ht="12" customHeight="1">
      <c r="B50" s="26" t="s">
        <v>6</v>
      </c>
      <c r="C50" s="27"/>
    </row>
    <row r="51" spans="2:3" ht="12" customHeight="1">
      <c r="B51" s="27" t="s">
        <v>7</v>
      </c>
      <c r="C51" s="27"/>
    </row>
    <row r="52" spans="2:3" ht="12" customHeight="1">
      <c r="B52" s="26" t="s">
        <v>8</v>
      </c>
      <c r="C52" s="27"/>
    </row>
    <row r="53" spans="2:3" ht="12" customHeight="1">
      <c r="B53" s="31" t="s">
        <v>37</v>
      </c>
      <c r="C53" s="1">
        <f>C49+C12</f>
        <v>-109683.85000000014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2019-03-28T12:58:15Z</dcterms:modified>
</cp:coreProperties>
</file>