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2" i="5"/>
  <c r="C21" i="5"/>
  <c r="C42" i="5"/>
  <c r="C41" i="5"/>
  <c r="C40" i="5"/>
  <c r="C39" i="5"/>
  <c r="C38" i="5"/>
  <c r="C37" i="5"/>
  <c r="C35" i="5"/>
  <c r="C34" i="5"/>
  <c r="C33" i="5"/>
  <c r="C32" i="5"/>
  <c r="C44" i="5" l="1"/>
  <c r="C14" i="5" l="1"/>
  <c r="C45" i="5" s="1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<sst xmlns="http://schemas.openxmlformats.org/spreadsheetml/2006/main" count="48" uniqueCount="48">
  <si>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</si>
  <si>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</si>
  <si>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</si>
  <si>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</si>
  <si>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</si>
  <si>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</si>
  <si>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</si>
  <si>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ул.Советская, д.25</t>
  </si>
  <si>
    <t>3)       Дата принятия в управление:    01.08.2014г.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</si>
  <si>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</si>
  <si>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</si>
  <si>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</si>
  <si>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</si>
  <si>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</si>
  <si>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</si>
  <si>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</si>
  <si>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</si>
  <si>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</si>
  <si>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</si>
  <si>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</si>
  <si>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</si>
  <si>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</si>
  <si>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</si>
  <si>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</si>
  <si>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</si>
  <si>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</si>
  <si>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</si>
  <si>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</si>
  <si>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</si>
  <si>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Разборка, промывка теплообменника</t>
  </si>
  <si>
    <t>Замена участков канализацирнных труб (исп.сварщика)</t>
  </si>
  <si>
    <t>Ремонт уличного освещения, в подъездаж и подвале</t>
  </si>
  <si>
    <t>Демонтаж и вывоз вывески, ремонт козырька входа</t>
  </si>
  <si>
    <t>Устройство выкатных площадок мусорокамер дома</t>
  </si>
  <si>
    <t>Замена задвижки, розлива(подъезд 2) ЦО подвал</t>
  </si>
  <si>
    <t>Ремонт мусорных контейнеров</t>
  </si>
  <si>
    <t>2)       Площадь дома 14437,7 кв.м</t>
  </si>
  <si>
    <t xml:space="preserve"> 4.5 Поступило от ПАО"МТС",ООО"Нэт Бай Нэт Холдинг",ЗАО"Ресурс-Связь",ООО"Орелтелеком",ПАО"Вымпелком", ПАО Ростелеком</t>
  </si>
  <si>
    <t>Промывка канализационной сети МПП ВКХ Водоканал</t>
  </si>
  <si>
    <t>Замена розлива, кранов ГВС в техподполье подъезды № 2,5</t>
  </si>
  <si>
    <t>Ремонт  инженерных сетей ГВС с заменой кранов, стояков в техподполье п-ды 1-3,5 кв.4,29,47</t>
  </si>
  <si>
    <t>Уборка и вывоз голубиного помета с технического этажа</t>
  </si>
  <si>
    <t>Ремонт  инженерных сетей ГВС с заменой стояков, кранов в техподполье,кв.3,6,31,37,38,73,117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</si>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</sst>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topLeftCell="A37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3" customWidth="1"/>
    <col min="4" max="4" width="4.44140625" customWidth="1"/>
    <col min="5" max="5" width="11.44140625" customWidth="1"/>
  </cols>
  <sheetData>
    <row r="1" spans="2:5" ht="12" customHeight="1" x14ac:dyDescent="0.3">
      <c r="B1" s="2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" t="s">
        <v>24</v>
      </c>
      <c r="C3" s="3"/>
    </row>
    <row r="4" spans="2:5" ht="12" customHeight="1" x14ac:dyDescent="0.3">
      <c r="B4" s="12" t="s">
        <v>7</v>
      </c>
      <c r="C4" s="5"/>
    </row>
    <row r="5" spans="2:5" ht="12" customHeight="1" x14ac:dyDescent="0.3">
      <c r="B5" s="12" t="s">
        <v>36</v>
      </c>
      <c r="C5" s="5"/>
    </row>
    <row r="6" spans="2:5" ht="12" customHeight="1" x14ac:dyDescent="0.3">
      <c r="B6" s="12" t="s">
        <v>8</v>
      </c>
      <c r="C6" s="5"/>
    </row>
    <row r="7" spans="2:5" ht="69.599999999999994" customHeight="1" x14ac:dyDescent="0.3">
      <c r="B7" s="33" t="s">
        <v>3</v>
      </c>
      <c r="C7" s="34"/>
    </row>
    <row r="8" spans="2:5" ht="27" customHeight="1" x14ac:dyDescent="0.3">
      <c r="B8" s="31" t="s">
        <v>9</v>
      </c>
      <c r="C8" s="32"/>
    </row>
    <row r="9" spans="2:5" ht="25.5" customHeight="1" x14ac:dyDescent="0.3">
      <c r="B9" s="25" t="s">
        <v>25</v>
      </c>
      <c r="C9" s="26">
        <v>-50249.35</v>
      </c>
    </row>
    <row r="10" spans="2:5" ht="12" customHeight="1" x14ac:dyDescent="0.3">
      <c r="B10" s="12" t="s">
        <v>26</v>
      </c>
      <c r="C10" s="27">
        <v>-90749.84</v>
      </c>
    </row>
    <row r="11" spans="2:5" ht="12" customHeight="1" x14ac:dyDescent="0.3">
      <c r="B11" s="12" t="s">
        <v>10</v>
      </c>
      <c r="C11" s="28">
        <v>1593362.65</v>
      </c>
    </row>
    <row r="12" spans="2:5" ht="12" customHeight="1" x14ac:dyDescent="0.3">
      <c r="B12" s="12" t="s">
        <v>17</v>
      </c>
      <c r="C12" s="29">
        <v>1566512.81</v>
      </c>
    </row>
    <row r="13" spans="2:5" ht="12" customHeight="1" x14ac:dyDescent="0.3">
      <c r="B13" s="12" t="s">
        <v>37</v>
      </c>
      <c r="C13" s="29">
        <v>30737.27</v>
      </c>
      <c r="E13" s="3"/>
    </row>
    <row r="14" spans="2:5" ht="12" customHeight="1" x14ac:dyDescent="0.3">
      <c r="B14" s="12" t="s">
        <v>18</v>
      </c>
      <c r="C14" s="30">
        <f>C13+C12</f>
        <v>1597250.08</v>
      </c>
      <c r="E14" s="21"/>
    </row>
    <row r="15" spans="2:5" ht="25.5" customHeight="1" x14ac:dyDescent="0.3">
      <c r="B15" s="31" t="s">
        <v>19</v>
      </c>
      <c r="C15" s="32"/>
    </row>
    <row r="16" spans="2:5" ht="12" customHeight="1" x14ac:dyDescent="0.3">
      <c r="B16" s="9" t="s">
        <v>1</v>
      </c>
      <c r="C16" s="11"/>
    </row>
    <row r="17" spans="2:5" ht="12" customHeight="1" x14ac:dyDescent="0.3">
      <c r="B17" s="10" t="s">
        <v>11</v>
      </c>
      <c r="C17" s="24">
        <v>299748.21999999997</v>
      </c>
      <c r="D17" s="1"/>
      <c r="E17" s="21"/>
    </row>
    <row r="18" spans="2:5" ht="12" customHeight="1" x14ac:dyDescent="0.3">
      <c r="B18" s="6" t="s">
        <v>12</v>
      </c>
      <c r="C18" s="22">
        <v>10563.81</v>
      </c>
    </row>
    <row r="19" spans="2:5" ht="12" customHeight="1" x14ac:dyDescent="0.3">
      <c r="B19" s="6" t="s">
        <v>13</v>
      </c>
      <c r="C19" s="7">
        <v>18791.400000000001</v>
      </c>
    </row>
    <row r="20" spans="2:5" ht="12" customHeight="1" x14ac:dyDescent="0.3">
      <c r="B20" s="6" t="s">
        <v>14</v>
      </c>
      <c r="C20" s="7">
        <v>15337.84</v>
      </c>
    </row>
    <row r="21" spans="2:5" ht="12" customHeight="1" x14ac:dyDescent="0.3">
      <c r="B21" s="6" t="s">
        <v>15</v>
      </c>
      <c r="C21" s="7">
        <f>3656+4500+5455.8+3150+5582+1200+3000+3050+5000+129600+120000</f>
        <v>284193.8</v>
      </c>
    </row>
    <row r="22" spans="2:5" ht="12" customHeight="1" x14ac:dyDescent="0.3">
      <c r="B22" s="6" t="s">
        <v>16</v>
      </c>
      <c r="C22" s="8">
        <f>1311.48+3200+2840+2430+3685</f>
        <v>13466.48</v>
      </c>
    </row>
    <row r="23" spans="2:5" ht="12" customHeight="1" x14ac:dyDescent="0.3">
      <c r="B23" s="6" t="s">
        <v>21</v>
      </c>
      <c r="C23" s="7">
        <v>62176.800000000003</v>
      </c>
    </row>
    <row r="24" spans="2:5" ht="12" customHeight="1" x14ac:dyDescent="0.3">
      <c r="B24" s="6" t="s">
        <v>22</v>
      </c>
      <c r="C24" s="7">
        <v>25047</v>
      </c>
    </row>
    <row r="25" spans="2:5" ht="12" customHeight="1" x14ac:dyDescent="0.3">
      <c r="B25" s="6" t="s">
        <v>23</v>
      </c>
      <c r="C25" s="23">
        <v>35840.449999999997</v>
      </c>
    </row>
    <row r="26" spans="2:5" ht="12" customHeight="1" x14ac:dyDescent="0.3">
      <c r="B26" s="6" t="s">
        <v>43</v>
      </c>
      <c r="C26" s="8">
        <v>7148.67</v>
      </c>
    </row>
    <row r="27" spans="2:5" ht="12" customHeight="1" x14ac:dyDescent="0.3">
      <c r="B27" s="6" t="s">
        <v>44</v>
      </c>
      <c r="C27" s="23">
        <f>28294.42+37959.32</f>
        <v>66253.739999999991</v>
      </c>
    </row>
    <row r="28" spans="2:5" ht="12" customHeight="1" x14ac:dyDescent="0.3">
      <c r="B28" s="6" t="s">
        <v>45</v>
      </c>
      <c r="C28" s="7">
        <f>10271.69+179400.47+3744.9</f>
        <v>193417.06</v>
      </c>
    </row>
    <row r="29" spans="2:5" ht="12" customHeight="1" x14ac:dyDescent="0.3">
      <c r="B29" s="6" t="s">
        <v>46</v>
      </c>
      <c r="C29" s="7">
        <f>16023.84+5362.55</f>
        <v>21386.39</v>
      </c>
    </row>
    <row r="30" spans="2:5" ht="12" customHeight="1" x14ac:dyDescent="0.3">
      <c r="B30" s="6" t="s">
        <v>47</v>
      </c>
      <c r="C30" s="23">
        <v>199242.34</v>
      </c>
    </row>
    <row r="31" spans="2:5" ht="28.5" customHeight="1" x14ac:dyDescent="0.3">
      <c r="B31" s="14" t="s">
        <v>20</v>
      </c>
      <c r="C31" s="13"/>
      <c r="D31" s="1"/>
    </row>
    <row r="32" spans="2:5" ht="12" customHeight="1" x14ac:dyDescent="0.3">
      <c r="B32" s="19" t="s">
        <v>32</v>
      </c>
      <c r="C32" s="20">
        <f>3270</f>
        <v>3270</v>
      </c>
      <c r="E32" s="21"/>
    </row>
    <row r="33" spans="2:5" ht="12" customHeight="1" x14ac:dyDescent="0.3">
      <c r="B33" s="19" t="s">
        <v>39</v>
      </c>
      <c r="C33" s="20">
        <f>14025+11359</f>
        <v>25384</v>
      </c>
    </row>
    <row r="34" spans="2:5" ht="12" customHeight="1" x14ac:dyDescent="0.3">
      <c r="B34" s="19" t="s">
        <v>30</v>
      </c>
      <c r="C34" s="20">
        <f>2463</f>
        <v>2463</v>
      </c>
    </row>
    <row r="35" spans="2:5" ht="12" customHeight="1" x14ac:dyDescent="0.3">
      <c r="B35" s="19" t="s">
        <v>34</v>
      </c>
      <c r="C35" s="20">
        <f>6787+2858</f>
        <v>9645</v>
      </c>
    </row>
    <row r="36" spans="2:5" ht="12" customHeight="1" x14ac:dyDescent="0.3">
      <c r="B36" s="19" t="s">
        <v>29</v>
      </c>
      <c r="C36" s="20">
        <v>9566</v>
      </c>
    </row>
    <row r="37" spans="2:5" ht="12" customHeight="1" x14ac:dyDescent="0.3">
      <c r="B37" s="19" t="s">
        <v>40</v>
      </c>
      <c r="C37" s="20">
        <f>6249+6675</f>
        <v>12924</v>
      </c>
    </row>
    <row r="38" spans="2:5" ht="12" customHeight="1" x14ac:dyDescent="0.3">
      <c r="B38" s="19" t="s">
        <v>42</v>
      </c>
      <c r="C38" s="20">
        <f>16026+9036+10721+8861</f>
        <v>44644</v>
      </c>
    </row>
    <row r="39" spans="2:5" ht="12" customHeight="1" x14ac:dyDescent="0.3">
      <c r="B39" s="19" t="s">
        <v>31</v>
      </c>
      <c r="C39" s="20">
        <f>3439.1</f>
        <v>3439.1</v>
      </c>
    </row>
    <row r="40" spans="2:5" ht="12" customHeight="1" x14ac:dyDescent="0.3">
      <c r="B40" s="19" t="s">
        <v>35</v>
      </c>
      <c r="C40" s="20">
        <f>5396+1989</f>
        <v>7385</v>
      </c>
    </row>
    <row r="41" spans="2:5" ht="12" customHeight="1" x14ac:dyDescent="0.3">
      <c r="B41" s="19" t="s">
        <v>33</v>
      </c>
      <c r="C41" s="20">
        <f>4876</f>
        <v>4876</v>
      </c>
    </row>
    <row r="42" spans="2:5" ht="12" customHeight="1" x14ac:dyDescent="0.3">
      <c r="B42" s="19" t="s">
        <v>41</v>
      </c>
      <c r="C42" s="20">
        <f>6420</f>
        <v>6420</v>
      </c>
    </row>
    <row r="43" spans="2:5" ht="12" customHeight="1" x14ac:dyDescent="0.3">
      <c r="B43" s="19" t="s">
        <v>38</v>
      </c>
      <c r="C43" s="20">
        <v>13053.6</v>
      </c>
    </row>
    <row r="44" spans="2:5" ht="24.75" customHeight="1" x14ac:dyDescent="0.3">
      <c r="B44" s="15" t="s">
        <v>27</v>
      </c>
      <c r="C44" s="13">
        <f>C9+C12-C11</f>
        <v>-77099.189999999944</v>
      </c>
      <c r="D44" s="1"/>
      <c r="E44" s="21"/>
    </row>
    <row r="45" spans="2:5" ht="26.25" customHeight="1" x14ac:dyDescent="0.3">
      <c r="B45" s="16" t="s">
        <v>28</v>
      </c>
      <c r="C45" s="13">
        <f>C10+C14-C17-C18-C20-C19-C21-C22-C23-C24-C25-C26-C27-C28-C29-C30-C32-C33-C34-C35-C36-C37-C38-C39-C40-C41-C42-C43</f>
        <v>110816.53999999989</v>
      </c>
      <c r="D45" s="1"/>
    </row>
    <row r="46" spans="2:5" ht="12" customHeight="1" x14ac:dyDescent="0.3">
      <c r="B46" s="17" t="s">
        <v>4</v>
      </c>
      <c r="C46" s="18"/>
    </row>
    <row r="47" spans="2:5" ht="12" customHeight="1" x14ac:dyDescent="0.3">
      <c r="B47" s="18" t="s">
        <v>5</v>
      </c>
      <c r="C47" s="18"/>
    </row>
    <row r="48" spans="2:5" ht="12" customHeight="1" x14ac:dyDescent="0.3">
      <c r="B48" s="17" t="s">
        <v>6</v>
      </c>
      <c r="C48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2021-03-26T13:53:05Z</dcterms:modified>
</cp:coreProperties>
</file>