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6" i="5"/>
  <c r="C35"/>
  <c r="C34"/>
  <c r="C29"/>
  <c r="C28"/>
  <c r="C27"/>
  <c r="C26"/>
  <c r="C25"/>
  <c r="C24"/>
  <c r="C22"/>
  <c r="C48"/>
  <c r="C47"/>
  <c r="C46"/>
  <c r="C45"/>
  <c r="C44"/>
  <c r="C43"/>
  <c r="C42"/>
  <c r="C41"/>
  <c r="C40"/>
  <c r="C39"/>
  <c r="C12" l="1"/>
  <c r="C49" l="1"/>
  <c r="C19" l="1"/>
  <c r="C50" s="1"/>
  <c r="C54" s="1"/>
</calcChain>
</file>

<file path=xl/sharedStrings.xml><?xml version="1.0" encoding="utf-8"?>
<sst xmlns="http://schemas.openxmlformats.org/spreadsheetml/2006/main" count="54" uniqueCount="54">
  <si>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</si>
  <si>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</si>
  <si>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</si>
  <si>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</si>
  <si>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</si>
  <si>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</si>
  <si>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</si>
  <si>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</si>
  <si>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</si>
  <si>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ул.Советская, д.25</t>
  </si>
  <si>
    <t>3)       Дата принятия в управление:    01.08.2014г.</t>
  </si>
  <si>
    <t>2)       Площадь дома 14436,9 кв.м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</si>
  <si>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</si>
  <si>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</si>
  <si>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</si>
  <si>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</si>
  <si>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</si>
  <si>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</si>
  <si>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</si>
  <si>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</si>
  <si>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</si>
  <si>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</si>
  <si>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</si>
  <si>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</si>
  <si>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</si>
  <si>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ПАО"МТС",ООО"Нэт Бай Нэт Холдинг",ЗАО"Ресурс-Связь",ООО"Орелтелеком",ПАО"Вымпелком", ПАО Ростелеком,ООО "Инфомедия".</t>
  </si>
  <si>
    <t>Всего задолженность по дому (выполненные работы + услуги)</t>
  </si>
  <si>
    <t xml:space="preserve"> 4.1 Задолженность собственников и нанимателей по данной услуге на 01.01.2018г.</t>
  </si>
  <si>
    <t xml:space="preserve"> 4.4.Задолженность собственников и нанимателей по данной услуге на 01.01.2019г.</t>
  </si>
  <si>
    <t>жилым домом в период с 01.01.2018г.по 31.12.2018г.</t>
  </si>
  <si>
    <t>4-Э)Оказаны услуги  по начислению платы за элетроэнергию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</si>
  <si>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</si>
  <si>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</si>
  <si>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</si>
  <si>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</si>
  <si>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Ремонт освещения лестничных клеток, подвала, техэтажа</t>
  </si>
  <si>
    <t>Установка устройства разбора воды на общедомовые нужды</t>
  </si>
  <si>
    <t>Ремонт системы ГВС с заменой участка трассы в техподполье(эл.сварщик)</t>
  </si>
  <si>
    <t>Ремонт козырька (покрытие мягкой кровли) входа в неж.пом.1а</t>
  </si>
  <si>
    <t>7) Аварийно-ремонтная служба ООО "АРС"</t>
  </si>
  <si>
    <t>Ремонт инженерных сетей ГВС с заменой стояков,кранов..техподполье подъезды 1,2,кв.128</t>
  </si>
  <si>
    <t>Работа автовышки (снятие новогодней гирлянды)</t>
  </si>
  <si>
    <t>Ремонт межлестничных площадок (половая плитка)подъезды 2,3,5</t>
  </si>
  <si>
    <t>Ремонт водосточного отлива в техподполье, подъезд 4</t>
  </si>
  <si>
    <t>Установка рециркуляционного насоса в техподполье подъезда 2</t>
  </si>
  <si>
    <t>Установка задвижки на элеваторах в техподполье подъездов 2,3</t>
  </si>
  <si>
    <t>9) ОДН по эл.энергии, холодному и горячему водоснабжению</t>
  </si>
  <si>
    <t>10) Ком.сбор МПП ВКХ Водоканал</t>
  </si>
  <si>
    <t>11) Захоронение ТБО ОПЭК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</si>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</sst>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4"/>
  <sheetViews>
    <sheetView tabSelected="1" topLeftCell="A37" workbookViewId="0">
      <selection activeCell="G50" sqref="G50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42578125" customWidth="1"/>
  </cols>
  <sheetData>
    <row r="1" spans="2:3" ht="12" customHeight="1">
      <c r="B1" s="2" t="s">
        <v>0</v>
      </c>
      <c r="C1" s="3"/>
    </row>
    <row r="2" spans="2:3" ht="12" customHeight="1">
      <c r="B2" s="4" t="s">
        <v>2</v>
      </c>
      <c r="C2" s="3"/>
    </row>
    <row r="3" spans="2:3" ht="12" customHeight="1">
      <c r="B3" s="2" t="s">
        <v>29</v>
      </c>
      <c r="C3" s="3"/>
    </row>
    <row r="4" spans="2:3" ht="12" customHeight="1">
      <c r="B4" s="14" t="s">
        <v>9</v>
      </c>
      <c r="C4" s="5"/>
    </row>
    <row r="5" spans="2:3" ht="12" customHeight="1">
      <c r="B5" s="14" t="s">
        <v>11</v>
      </c>
      <c r="C5" s="5"/>
    </row>
    <row r="6" spans="2:3" ht="12" customHeight="1">
      <c r="B6" s="14" t="s">
        <v>10</v>
      </c>
      <c r="C6" s="5"/>
    </row>
    <row r="7" spans="2:3" ht="51.75" customHeight="1">
      <c r="B7" s="35" t="s">
        <v>3</v>
      </c>
      <c r="C7" s="36"/>
    </row>
    <row r="8" spans="2:3" ht="12" customHeight="1">
      <c r="B8" s="14" t="s">
        <v>30</v>
      </c>
      <c r="C8" s="5"/>
    </row>
    <row r="9" spans="2:3" ht="12" customHeight="1">
      <c r="B9" s="6" t="s">
        <v>27</v>
      </c>
      <c r="C9" s="15">
        <v>0</v>
      </c>
    </row>
    <row r="10" spans="2:3" ht="12" customHeight="1">
      <c r="B10" s="6" t="s">
        <v>4</v>
      </c>
      <c r="C10" s="7">
        <v>7685.84</v>
      </c>
    </row>
    <row r="11" spans="2:3" ht="12" customHeight="1">
      <c r="B11" s="6" t="s">
        <v>5</v>
      </c>
      <c r="C11" s="7">
        <v>1781.84</v>
      </c>
    </row>
    <row r="12" spans="2:3" ht="12" customHeight="1">
      <c r="B12" s="6" t="s">
        <v>28</v>
      </c>
      <c r="C12" s="15">
        <f>C11-C10+C9</f>
        <v>-5904</v>
      </c>
    </row>
    <row r="13" spans="2:3" ht="27" customHeight="1">
      <c r="B13" s="33" t="s">
        <v>12</v>
      </c>
      <c r="C13" s="34"/>
    </row>
    <row r="14" spans="2:3" ht="25.5" customHeight="1">
      <c r="B14" s="31" t="s">
        <v>31</v>
      </c>
      <c r="C14" s="25">
        <v>-51078</v>
      </c>
    </row>
    <row r="15" spans="2:3" ht="12" customHeight="1">
      <c r="B15" s="14" t="s">
        <v>32</v>
      </c>
      <c r="C15" s="16">
        <v>-120719.08</v>
      </c>
    </row>
    <row r="16" spans="2:3" ht="12" customHeight="1">
      <c r="B16" s="14" t="s">
        <v>13</v>
      </c>
      <c r="C16" s="17">
        <v>1858698.62</v>
      </c>
    </row>
    <row r="17" spans="2:4" ht="12" customHeight="1">
      <c r="B17" s="14" t="s">
        <v>21</v>
      </c>
      <c r="C17" s="24">
        <v>1865208.82</v>
      </c>
    </row>
    <row r="18" spans="2:4" ht="12" customHeight="1">
      <c r="B18" s="14" t="s">
        <v>25</v>
      </c>
      <c r="C18" s="24">
        <v>34742.93</v>
      </c>
    </row>
    <row r="19" spans="2:4" ht="12" customHeight="1">
      <c r="B19" s="14" t="s">
        <v>22</v>
      </c>
      <c r="C19" s="18">
        <f>C18+C17</f>
        <v>1899951.75</v>
      </c>
    </row>
    <row r="20" spans="2:4" ht="25.5" customHeight="1">
      <c r="B20" s="33" t="s">
        <v>23</v>
      </c>
      <c r="C20" s="34"/>
    </row>
    <row r="21" spans="2:4" ht="12" customHeight="1">
      <c r="B21" s="11" t="s">
        <v>1</v>
      </c>
      <c r="C21" s="13"/>
    </row>
    <row r="22" spans="2:4" ht="12" customHeight="1">
      <c r="B22" s="12" t="s">
        <v>14</v>
      </c>
      <c r="C22" s="30">
        <f>13200+341705.89</f>
        <v>354905.89</v>
      </c>
      <c r="D22" s="1"/>
    </row>
    <row r="23" spans="2:4" ht="12" customHeight="1">
      <c r="B23" s="8" t="s">
        <v>15</v>
      </c>
      <c r="C23" s="27">
        <v>12042.51</v>
      </c>
    </row>
    <row r="24" spans="2:4" ht="12" customHeight="1">
      <c r="B24" s="8" t="s">
        <v>16</v>
      </c>
      <c r="C24" s="9">
        <f>21421.78</f>
        <v>21421.78</v>
      </c>
    </row>
    <row r="25" spans="2:4" ht="12" customHeight="1">
      <c r="B25" s="8" t="s">
        <v>17</v>
      </c>
      <c r="C25" s="28">
        <f>2087.25+17485</f>
        <v>19572.25</v>
      </c>
    </row>
    <row r="26" spans="2:4" ht="12" customHeight="1">
      <c r="B26" s="8" t="s">
        <v>18</v>
      </c>
      <c r="C26" s="9">
        <f>129600+120000+6445+35750+10000+2500+3855.5+2638+6500</f>
        <v>317288.5</v>
      </c>
    </row>
    <row r="27" spans="2:4" ht="12" customHeight="1">
      <c r="B27" s="8" t="s">
        <v>19</v>
      </c>
      <c r="C27" s="10">
        <f>1483.25+4059.68+3560+3560</f>
        <v>12662.93</v>
      </c>
    </row>
    <row r="28" spans="2:4" ht="12" customHeight="1">
      <c r="B28" s="8" t="s">
        <v>39</v>
      </c>
      <c r="C28" s="9">
        <f>62176.8</f>
        <v>62176.800000000003</v>
      </c>
    </row>
    <row r="29" spans="2:4" ht="12" customHeight="1">
      <c r="B29" s="8" t="s">
        <v>20</v>
      </c>
      <c r="C29" s="28">
        <f>128638.47</f>
        <v>128638.47</v>
      </c>
    </row>
    <row r="30" spans="2:4" ht="12" customHeight="1">
      <c r="B30" s="8" t="s">
        <v>46</v>
      </c>
      <c r="C30" s="28">
        <v>145164.66</v>
      </c>
    </row>
    <row r="31" spans="2:4" ht="12" customHeight="1">
      <c r="B31" s="8" t="s">
        <v>47</v>
      </c>
      <c r="C31" s="27">
        <v>7585.79</v>
      </c>
    </row>
    <row r="32" spans="2:4" ht="12" customHeight="1">
      <c r="B32" s="8" t="s">
        <v>48</v>
      </c>
      <c r="C32" s="28">
        <v>7977.55</v>
      </c>
    </row>
    <row r="33" spans="2:4" ht="12" customHeight="1">
      <c r="B33" s="8" t="s">
        <v>49</v>
      </c>
      <c r="C33" s="29">
        <v>9666.35</v>
      </c>
    </row>
    <row r="34" spans="2:4" ht="12" customHeight="1">
      <c r="B34" s="8" t="s">
        <v>50</v>
      </c>
      <c r="C34" s="28">
        <f>33830.96+48076.21+350+1194.25</f>
        <v>83451.42</v>
      </c>
    </row>
    <row r="35" spans="2:4" ht="12" customHeight="1">
      <c r="B35" s="8" t="s">
        <v>51</v>
      </c>
      <c r="C35" s="9">
        <f>13180.3+129735.55+3846.6</f>
        <v>146762.45000000001</v>
      </c>
    </row>
    <row r="36" spans="2:4" ht="12" customHeight="1">
      <c r="B36" s="8" t="s">
        <v>52</v>
      </c>
      <c r="C36" s="28">
        <f>29128.46+7733.17</f>
        <v>36861.629999999997</v>
      </c>
    </row>
    <row r="37" spans="2:4" ht="12" customHeight="1">
      <c r="B37" s="8" t="s">
        <v>53</v>
      </c>
      <c r="C37" s="28">
        <v>199229.26</v>
      </c>
    </row>
    <row r="38" spans="2:4" ht="28.5" customHeight="1">
      <c r="B38" s="19" t="s">
        <v>24</v>
      </c>
      <c r="C38" s="15"/>
      <c r="D38" s="1"/>
    </row>
    <row r="39" spans="2:4" ht="12" customHeight="1">
      <c r="B39" s="8" t="s">
        <v>41</v>
      </c>
      <c r="C39" s="26">
        <f>1900</f>
        <v>1900</v>
      </c>
    </row>
    <row r="40" spans="2:4" ht="12" customHeight="1">
      <c r="B40" s="8" t="s">
        <v>35</v>
      </c>
      <c r="C40" s="26">
        <f>1012.48+1632.78</f>
        <v>2645.26</v>
      </c>
    </row>
    <row r="41" spans="2:4" ht="12" customHeight="1">
      <c r="B41" s="8" t="s">
        <v>40</v>
      </c>
      <c r="C41" s="26">
        <f>2889+4222.22+3500+2222+4056+5288+1140</f>
        <v>23317.22</v>
      </c>
    </row>
    <row r="42" spans="2:4" ht="12" customHeight="1">
      <c r="B42" s="8" t="s">
        <v>38</v>
      </c>
      <c r="C42" s="26">
        <f>10510</f>
        <v>10510</v>
      </c>
    </row>
    <row r="43" spans="2:4" ht="12" customHeight="1">
      <c r="B43" s="8" t="s">
        <v>42</v>
      </c>
      <c r="C43" s="26">
        <f>5068+4735</f>
        <v>9803</v>
      </c>
    </row>
    <row r="44" spans="2:4" ht="12" customHeight="1">
      <c r="B44" s="8" t="s">
        <v>43</v>
      </c>
      <c r="C44" s="26">
        <f>1315+1317.29</f>
        <v>2632.29</v>
      </c>
    </row>
    <row r="45" spans="2:4" ht="12" customHeight="1">
      <c r="B45" s="8" t="s">
        <v>37</v>
      </c>
      <c r="C45" s="26">
        <f>15460.6</f>
        <v>15460.6</v>
      </c>
    </row>
    <row r="46" spans="2:4" ht="12" customHeight="1">
      <c r="B46" s="8" t="s">
        <v>36</v>
      </c>
      <c r="C46" s="26">
        <f>4480</f>
        <v>4480</v>
      </c>
    </row>
    <row r="47" spans="2:4" ht="12" customHeight="1">
      <c r="B47" s="8" t="s">
        <v>44</v>
      </c>
      <c r="C47" s="26">
        <f>32084</f>
        <v>32084</v>
      </c>
    </row>
    <row r="48" spans="2:4" ht="12" customHeight="1">
      <c r="B48" s="8" t="s">
        <v>45</v>
      </c>
      <c r="C48" s="26">
        <f>16741.48</f>
        <v>16741.48</v>
      </c>
    </row>
    <row r="49" spans="2:4" ht="24.75" customHeight="1">
      <c r="B49" s="20" t="s">
        <v>33</v>
      </c>
      <c r="C49" s="15">
        <f>C14+C17-C16+C12</f>
        <v>-50471.800000000047</v>
      </c>
      <c r="D49" s="1"/>
    </row>
    <row r="50" spans="2:4" ht="26.25" customHeight="1">
      <c r="B50" s="21" t="s">
        <v>34</v>
      </c>
      <c r="C50" s="15">
        <f>C15+C19-C22-C23-C25-C24-C26-C27-C28-C29-C30-C31-C32-C33-C34-C35-C36-C37-C39-C40-C41-C42-C43-C44-C45-C46-C47-C48</f>
        <v>94250.579999999507</v>
      </c>
      <c r="D50" s="1"/>
    </row>
    <row r="51" spans="2:4" ht="12" customHeight="1">
      <c r="B51" s="22" t="s">
        <v>6</v>
      </c>
      <c r="C51" s="23"/>
    </row>
    <row r="52" spans="2:4" ht="12" customHeight="1">
      <c r="B52" s="23" t="s">
        <v>7</v>
      </c>
      <c r="C52" s="23"/>
    </row>
    <row r="53" spans="2:4" ht="12" customHeight="1">
      <c r="B53" s="22" t="s">
        <v>8</v>
      </c>
      <c r="C53" s="23"/>
    </row>
    <row r="54" spans="2:4" ht="12" customHeight="1">
      <c r="B54" s="32" t="s">
        <v>26</v>
      </c>
      <c r="C54" s="1">
        <f>C50+C12</f>
        <v>88346.579999999507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2019-03-28T12:59:10Z</dcterms:modified>
</cp:coreProperties>
</file>