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31"/>
  <c r="C32"/>
  <c r="C29"/>
  <c r="C25"/>
  <c r="C23"/>
  <c r="C22"/>
  <c r="C21"/>
  <c r="C20"/>
  <c r="C43"/>
  <c r="C42"/>
  <c r="C39"/>
  <c r="C38"/>
  <c r="C37"/>
  <c r="C36"/>
  <c r="C35"/>
  <c r="C44" l="1"/>
  <c r="C14" l="1"/>
  <c r="C45" s="1"/>
</calcChain>
</file>

<file path=xl/sharedStrings.xml><?xml version="1.0" encoding="utf-8"?>
<sst xmlns="http://schemas.openxmlformats.org/spreadsheetml/2006/main" count="48" uniqueCount="48">
  <si>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</si>
  <si>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</si>
  <si>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</si>
  <si>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</si>
  <si>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</si>
  <si>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</si>
  <si>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</si>
  <si>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ул.Советская, д.25</t>
  </si>
  <si>
    <t>3)       Дата принятия в управление:    01.08.2014г.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</si>
  <si>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</si>
  <si>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</si>
  <si>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</si>
  <si>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</si>
  <si>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</si>
  <si>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10) Ком.сбор МПП ВКХ Водоканал</t>
  </si>
  <si>
    <t>11) Захоронение ТБО ОПЭК</t>
  </si>
  <si>
    <t>Мех.очистка терлообменника в подвальн.помещен.ТАС</t>
  </si>
  <si>
    <t>жилым домом в период с 01.01.2017г.по 31.12.2017г.</t>
  </si>
  <si>
    <t>2)       Площадь дома 14436,9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</si>
  <si>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</si>
  <si>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</si>
  <si>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</si>
  <si>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</si>
  <si>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</si>
  <si>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</si>
  <si>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</si>
  <si>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</si>
  <si>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</si>
  <si>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</si>
  <si>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</si>
  <si>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</si>
  <si>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</si>
  <si>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</si>
  <si>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</si>
  <si>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</si>
  <si>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</si>
  <si>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</si>
  <si>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</si>
  <si>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 xml:space="preserve"> 4.5 Поступило от ПАО"МТС",ООО"Нэт Бай Нэт Холдинг",ЗАО"Ресурс-Связь",ООО"Орелтелеком",ПАО"Вымпелком", ПАО Ростелеком,ООО "Инфомедия".</t>
  </si>
  <si>
    <t>Изготовление мусорных контейнеров мет.</t>
  </si>
  <si>
    <t>Установка электромагнитного преобразователя  на теплообменнике ГВС</t>
  </si>
  <si>
    <t>Ремонт отмостки(после аварийн.рем.канализац.выпуска)(п-д5)</t>
  </si>
  <si>
    <t>Благоустр.придомовой территории (завоз песка на д/пл.)</t>
  </si>
  <si>
    <t>Уборка и вывоз голубиного помета с технического этажа (2раза)</t>
  </si>
  <si>
    <t>Замена закоксованных участков инженерных сетей ГВС (3раза)(п-ды1,2,4)</t>
  </si>
  <si>
    <t>Ремонт кровли ИП Старцева А.А., работа автогидроподъемника</t>
  </si>
  <si>
    <t>Установка рециркуляционного насоса в системе ГВС, елочной гирлянды</t>
  </si>
  <si>
    <t>Ремонт электродвигателя УСА+,освещен.с замен.электропроводки, светильн.,выключат.устан.елочн.гирлянды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</si>
</sst>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2" fontId="0" fillId="0" borderId="4" xfId="0" applyNumberForma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8"/>
  <sheetViews>
    <sheetView tabSelected="1" topLeftCell="A25" workbookViewId="0">
      <selection activeCell="G13" sqref="G1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42578125" customWidth="1"/>
    <col min="5" max="5" width="11.42578125" customWidth="1"/>
  </cols>
  <sheetData>
    <row r="1" spans="2:3" ht="12" customHeight="1">
      <c r="B1" s="2" t="s">
        <v>0</v>
      </c>
      <c r="C1" s="3"/>
    </row>
    <row r="2" spans="2:3" ht="12" customHeight="1">
      <c r="B2" s="4" t="s">
        <v>2</v>
      </c>
      <c r="C2" s="3"/>
    </row>
    <row r="3" spans="2:3" ht="12" customHeight="1">
      <c r="B3" s="2" t="s">
        <v>17</v>
      </c>
      <c r="C3" s="3"/>
    </row>
    <row r="4" spans="2:3" ht="12" customHeight="1">
      <c r="B4" s="12" t="s">
        <v>7</v>
      </c>
      <c r="C4" s="5"/>
    </row>
    <row r="5" spans="2:3" ht="12" customHeight="1">
      <c r="B5" s="12" t="s">
        <v>18</v>
      </c>
      <c r="C5" s="5"/>
    </row>
    <row r="6" spans="2:3" ht="12" customHeight="1">
      <c r="B6" s="12" t="s">
        <v>8</v>
      </c>
      <c r="C6" s="5"/>
    </row>
    <row r="7" spans="2:3" ht="51.75" customHeight="1">
      <c r="B7" s="32" t="s">
        <v>3</v>
      </c>
      <c r="C7" s="33"/>
    </row>
    <row r="8" spans="2:3" ht="27" customHeight="1">
      <c r="B8" s="30" t="s">
        <v>19</v>
      </c>
      <c r="C8" s="31"/>
    </row>
    <row r="9" spans="2:3" ht="25.5" customHeight="1">
      <c r="B9" s="28" t="s">
        <v>30</v>
      </c>
      <c r="C9" s="23">
        <v>-102848.76</v>
      </c>
    </row>
    <row r="10" spans="2:3" ht="12" customHeight="1">
      <c r="B10" s="12" t="s">
        <v>31</v>
      </c>
      <c r="C10" s="14">
        <v>-117411.52</v>
      </c>
    </row>
    <row r="11" spans="2:3" ht="12" customHeight="1">
      <c r="B11" s="12" t="s">
        <v>20</v>
      </c>
      <c r="C11" s="15">
        <v>1987935.15</v>
      </c>
    </row>
    <row r="12" spans="2:3" ht="12" customHeight="1">
      <c r="B12" s="12" t="s">
        <v>32</v>
      </c>
      <c r="C12" s="22">
        <v>2039705.91</v>
      </c>
    </row>
    <row r="13" spans="2:3" ht="12" customHeight="1">
      <c r="B13" s="12" t="s">
        <v>38</v>
      </c>
      <c r="C13" s="22">
        <v>32548.76</v>
      </c>
    </row>
    <row r="14" spans="2:3" ht="12" customHeight="1">
      <c r="B14" s="12" t="s">
        <v>33</v>
      </c>
      <c r="C14" s="16">
        <f>C13+C12</f>
        <v>2072254.67</v>
      </c>
    </row>
    <row r="15" spans="2:3" ht="25.5" customHeight="1">
      <c r="B15" s="30" t="s">
        <v>34</v>
      </c>
      <c r="C15" s="31"/>
    </row>
    <row r="16" spans="2:3" ht="12" customHeight="1">
      <c r="B16" s="9" t="s">
        <v>1</v>
      </c>
      <c r="C16" s="11"/>
    </row>
    <row r="17" spans="2:5" ht="12" customHeight="1">
      <c r="B17" s="10" t="s">
        <v>21</v>
      </c>
      <c r="C17" s="29">
        <v>269903.40000000002</v>
      </c>
      <c r="D17" s="1"/>
      <c r="E17" s="1"/>
    </row>
    <row r="18" spans="2:5" ht="12" customHeight="1">
      <c r="B18" s="6" t="s">
        <v>22</v>
      </c>
      <c r="C18" s="25">
        <v>15137.47</v>
      </c>
    </row>
    <row r="19" spans="2:5" ht="12" customHeight="1">
      <c r="B19" s="6" t="s">
        <v>23</v>
      </c>
      <c r="C19" s="7">
        <v>29081.4</v>
      </c>
    </row>
    <row r="20" spans="2:5" ht="12" customHeight="1">
      <c r="B20" s="6" t="s">
        <v>24</v>
      </c>
      <c r="C20" s="26">
        <f>6880.31+23125.8</f>
        <v>30006.11</v>
      </c>
    </row>
    <row r="21" spans="2:5" ht="12" customHeight="1">
      <c r="B21" s="6" t="s">
        <v>25</v>
      </c>
      <c r="C21" s="7">
        <f>6450+20100+2774.5+3957+129600+120000</f>
        <v>282881.5</v>
      </c>
    </row>
    <row r="22" spans="2:5" ht="12" customHeight="1">
      <c r="B22" s="6" t="s">
        <v>26</v>
      </c>
      <c r="C22" s="8">
        <f>3567.77+5000</f>
        <v>8567.77</v>
      </c>
    </row>
    <row r="23" spans="2:5" ht="12" customHeight="1">
      <c r="B23" s="6" t="s">
        <v>27</v>
      </c>
      <c r="C23" s="26">
        <f>53109.35+41420</f>
        <v>94529.35</v>
      </c>
    </row>
    <row r="24" spans="2:5" ht="12" customHeight="1">
      <c r="B24" s="6" t="s">
        <v>28</v>
      </c>
      <c r="C24" s="26">
        <v>114043.21</v>
      </c>
    </row>
    <row r="25" spans="2:5" ht="12" customHeight="1">
      <c r="B25" s="6" t="s">
        <v>29</v>
      </c>
      <c r="C25" s="26">
        <f>358626.95+25519.77+5266.5</f>
        <v>389413.22000000003</v>
      </c>
    </row>
    <row r="26" spans="2:5" ht="12" customHeight="1">
      <c r="B26" s="6" t="s">
        <v>14</v>
      </c>
      <c r="C26" s="25">
        <v>7643.32</v>
      </c>
    </row>
    <row r="27" spans="2:5" ht="12" customHeight="1">
      <c r="B27" s="6" t="s">
        <v>15</v>
      </c>
      <c r="C27" s="26">
        <v>8819.9699999999993</v>
      </c>
    </row>
    <row r="28" spans="2:5" ht="12" customHeight="1">
      <c r="B28" s="6" t="s">
        <v>9</v>
      </c>
      <c r="C28" s="27">
        <v>13271.71</v>
      </c>
    </row>
    <row r="29" spans="2:5" ht="12" customHeight="1">
      <c r="B29" s="6" t="s">
        <v>10</v>
      </c>
      <c r="C29" s="26">
        <f>37332.66+53610.8+100</f>
        <v>91043.46</v>
      </c>
    </row>
    <row r="30" spans="2:5" ht="12" customHeight="1">
      <c r="B30" s="6" t="s">
        <v>11</v>
      </c>
      <c r="C30" s="26">
        <f>113173.41+15066.16+3726.76</f>
        <v>131966.33000000002</v>
      </c>
    </row>
    <row r="31" spans="2:5" ht="12" customHeight="1">
      <c r="B31" s="6" t="s">
        <v>12</v>
      </c>
      <c r="C31" s="26">
        <f>34200.18+7720.89</f>
        <v>41921.07</v>
      </c>
    </row>
    <row r="32" spans="2:5" ht="12" customHeight="1">
      <c r="B32" s="6" t="s">
        <v>13</v>
      </c>
      <c r="C32" s="26">
        <f>142120.61+44290.52</f>
        <v>186411.12999999998</v>
      </c>
    </row>
    <row r="33" spans="2:5" ht="28.5" customHeight="1">
      <c r="B33" s="17" t="s">
        <v>35</v>
      </c>
      <c r="C33" s="13"/>
      <c r="D33" s="1"/>
    </row>
    <row r="34" spans="2:5" ht="12" customHeight="1">
      <c r="B34" s="6" t="s">
        <v>42</v>
      </c>
      <c r="C34" s="24">
        <v>2240</v>
      </c>
      <c r="E34" s="1"/>
    </row>
    <row r="35" spans="2:5" ht="12" customHeight="1">
      <c r="B35" s="6" t="s">
        <v>44</v>
      </c>
      <c r="C35" s="24">
        <f>8904+10018+3084+6333</f>
        <v>28339</v>
      </c>
    </row>
    <row r="36" spans="2:5" ht="12" customHeight="1">
      <c r="B36" s="6" t="s">
        <v>39</v>
      </c>
      <c r="C36" s="24">
        <f>15000+7500</f>
        <v>22500</v>
      </c>
    </row>
    <row r="37" spans="2:5" ht="12" customHeight="1">
      <c r="B37" s="6" t="s">
        <v>16</v>
      </c>
      <c r="C37" s="24">
        <f>5800+6400+6400</f>
        <v>18600</v>
      </c>
    </row>
    <row r="38" spans="2:5" ht="12" customHeight="1">
      <c r="B38" s="6" t="s">
        <v>45</v>
      </c>
      <c r="C38" s="24">
        <f>169535+6500</f>
        <v>176035</v>
      </c>
    </row>
    <row r="39" spans="2:5" ht="12" customHeight="1">
      <c r="B39" s="6" t="s">
        <v>47</v>
      </c>
      <c r="C39" s="24">
        <f>2276+10848.81+300</f>
        <v>13424.81</v>
      </c>
    </row>
    <row r="40" spans="2:5" ht="12" customHeight="1">
      <c r="B40" s="6" t="s">
        <v>41</v>
      </c>
      <c r="C40" s="24">
        <v>13740</v>
      </c>
    </row>
    <row r="41" spans="2:5" ht="12" customHeight="1">
      <c r="B41" s="6" t="s">
        <v>40</v>
      </c>
      <c r="C41" s="24">
        <v>44460</v>
      </c>
    </row>
    <row r="42" spans="2:5" ht="12" customHeight="1">
      <c r="B42" s="6" t="s">
        <v>43</v>
      </c>
      <c r="C42" s="24">
        <f>1800+3783</f>
        <v>5583</v>
      </c>
    </row>
    <row r="43" spans="2:5" ht="12" customHeight="1">
      <c r="B43" s="6" t="s">
        <v>46</v>
      </c>
      <c r="C43" s="24">
        <f>36000</f>
        <v>36000</v>
      </c>
    </row>
    <row r="44" spans="2:5" ht="24.75" customHeight="1">
      <c r="B44" s="18" t="s">
        <v>36</v>
      </c>
      <c r="C44" s="13">
        <f>C9+C12-C11</f>
        <v>-51078</v>
      </c>
      <c r="D44" s="1"/>
    </row>
    <row r="45" spans="2:5" ht="26.25" customHeight="1">
      <c r="B45" s="19" t="s">
        <v>37</v>
      </c>
      <c r="C45" s="13">
        <f>C10+C14-C17-C18-C20-C19-C21-C22-C23-C24-C25-C26-C27-C28-C29-C30-C31-C32-C34-C35-C36-C37-C38-C39-C40-C41-C42-C43</f>
        <v>-120719.07999999987</v>
      </c>
      <c r="D45" s="1"/>
    </row>
    <row r="46" spans="2:5" ht="12" customHeight="1">
      <c r="B46" s="20" t="s">
        <v>4</v>
      </c>
      <c r="C46" s="21"/>
    </row>
    <row r="47" spans="2:5" ht="12" customHeight="1">
      <c r="B47" s="21" t="s">
        <v>5</v>
      </c>
      <c r="C47" s="21"/>
    </row>
    <row r="48" spans="2:5" ht="12" customHeight="1">
      <c r="B48" s="20" t="s">
        <v>6</v>
      </c>
      <c r="C48" s="21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2018-03-30T08:30:38Z</dcterms:modified>
</cp:coreProperties>
</file>