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8" i="5"/>
  <c r="C37"/>
  <c r="C36"/>
  <c r="C18"/>
  <c r="C17"/>
  <c r="C48"/>
  <c r="C45"/>
  <c r="C44"/>
  <c r="C35"/>
  <c r="C30"/>
  <c r="C29"/>
  <c r="C28"/>
  <c r="C12" l="1"/>
  <c r="C13" l="1"/>
  <c r="C49" l="1"/>
  <c r="C20"/>
  <c r="C50" l="1"/>
  <c r="C54" s="1"/>
</calcChain>
</file>

<file path=xl/sharedStrings.xml><?xml version="1.0" encoding="utf-8"?>
<sst xmlns="http://schemas.openxmlformats.org/spreadsheetml/2006/main" count="54" uniqueCount="54">
  <si>
    <t>Отчёт</t>
  </si>
  <si>
    <t>1)  Тех.обслуживание, тех.осмотр и аварийный ремонт внутридомовых инженерных</t>
  </si>
  <si>
    <t>сетей (тепловых, горячего и холодного водоснабжения, канализация)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</si>
  <si>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</si>
  <si>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</si>
  <si>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</si>
  <si>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</si>
  <si>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7) Дератизация и дезинсекция</t>
  </si>
  <si>
    <t xml:space="preserve">8) Аварийно-ремонтная служба 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</si>
  <si>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</si>
  <si>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</si>
  <si>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>4)Оказаны услуги  по начислению платы за электроэнергию на общедомовые нужды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</si>
  <si>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</si>
  <si>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</si>
  <si>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 4.4. Перечислено ИНТЕР РАО-орловский энергосбыт</t>
  </si>
  <si>
    <t>5)Оказаны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</si>
  <si>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5.3.Начислено (жилые и нежилые помещения)</t>
  </si>
  <si>
    <t xml:space="preserve"> 5.4.Оплачено (жилые и нежилые помещения)</t>
  </si>
  <si>
    <t xml:space="preserve"> 5.6. ИТОГО ДОХОД</t>
  </si>
  <si>
    <t>6.)Общий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</si>
  <si>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7) Общий перечень выполненных работ по текущему ремонту и  благоустройству общего имущества жилого дома: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</si>
  <si>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</si>
  <si>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</si>
  <si>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</si>
  <si>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ул.Советская, д.25</t>
  </si>
  <si>
    <t>3)       Дата принятия в управление:    01.08.2014г.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</si>
  <si>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</si>
  <si>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</si>
  <si>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</si>
  <si>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</si>
  <si>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</si>
  <si>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6)  Санит.содерж.(убор.придомов.тер.,конт.площ.,уб.лестничн.клеток....)</t>
  </si>
  <si>
    <t>Проверка сопротивления изоляции проводов</t>
  </si>
  <si>
    <t>Всего задолженность по дому (выполненные работы + услуги)</t>
  </si>
  <si>
    <t>жилым домом в период с 01.01.2016г.по 31.12.2016г.</t>
  </si>
  <si>
    <t xml:space="preserve"> 4.1 Задолженность собственников и нанимателей по данной услуге на 01.01.2016г.</t>
  </si>
  <si>
    <t xml:space="preserve"> 4.5.Задолженность собственников и нанимателей по данной услуге на 01.01.2017г.</t>
  </si>
  <si>
    <t>2)       Площадь дома 14434,1 кв.м</t>
  </si>
  <si>
    <t xml:space="preserve"> 5.1.Задолженность собственников и нанимателей по данным услугам на 01.01.2016г. (КВИТАНЦИИ)</t>
  </si>
  <si>
    <t xml:space="preserve"> 5.2.Задолженность собственников и нанимателей за выполненные работы на 01.01.2016г.</t>
  </si>
  <si>
    <t>8)Общая задолженность  собственников и нанимателей по ЖКУ (квитанции) на 01.01.2017г.</t>
  </si>
  <si>
    <t>9)Общая задолженность  собственников и нанимателей многоквартирного дома за выполненные работы на 01.01.2017г.</t>
  </si>
  <si>
    <t xml:space="preserve"> 5.5 Поступило от ПАО"МТС",ООО"Нэт Бай Нэт Холдинг",ЗАО"Ресурс-Связь",ООО"Русмедиа",ООО"Орелтелеком",ПАО"Вымпелком", ПАО Ростелеком</t>
  </si>
  <si>
    <t>Мех.очистка теплообмен.ТАС</t>
  </si>
  <si>
    <t>Промывка канализац.сетей, повторн.опломбировка МПП ВКХ Водоканал</t>
  </si>
  <si>
    <t>Проведение экспертизы Центр Гигиены и эпидемолог.</t>
  </si>
  <si>
    <t>9) Сбор и вывоз твердых бытовых отходов, крупногаб.мусора Эко-Транс</t>
  </si>
  <si>
    <t>10) Ком.сбор МПП ВКХ Водоканал</t>
  </si>
  <si>
    <t>11) Захоронение ТБО ОПЭК</t>
  </si>
  <si>
    <t>Уборка и вывоз помёта на тех.этаже</t>
  </si>
  <si>
    <t>Установка циркуляцион.насоса, насоса на обратку(п-д1,2),терморегулятора ГВС</t>
  </si>
  <si>
    <t>Благоустройство прид.тер.(завоз песка 3,2т.)</t>
  </si>
  <si>
    <t>Ремонт части наружной стены (исп.альпиниста), кровли, козырька</t>
  </si>
  <si>
    <t>Ремонт инженерных сетей ГВС, ХВС с частичн.заменой стояков, воздухоотводчиков,ремонт мусорного контейнера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</si>
</sst>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6" fillId="0" borderId="1" xfId="0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0" fillId="0" borderId="4" xfId="0" applyNumberFormat="1" applyBorder="1" applyAlignment="1">
      <alignment horizontal="right" vertical="center"/>
    </xf>
    <xf numFmtId="0" fontId="0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0" fontId="0" fillId="0" borderId="1" xfId="0" applyNumberFormat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54"/>
  <sheetViews>
    <sheetView tabSelected="1" topLeftCell="A22" workbookViewId="0">
      <selection activeCell="E23" sqref="E23"/>
    </sheetView>
  </sheetViews>
  <sheetFormatPr defaultRowHeight="12" customHeight="1"/>
  <cols>
    <col min="1" max="1" width="1.42578125" customWidth="1"/>
    <col min="2" max="2" width="77.42578125" customWidth="1"/>
    <col min="3" max="3" width="14.140625" customWidth="1"/>
    <col min="4" max="4" width="4.42578125" customWidth="1"/>
    <col min="5" max="5" width="11.42578125" customWidth="1"/>
  </cols>
  <sheetData>
    <row r="1" spans="2:3" ht="12" customHeight="1">
      <c r="B1" s="2" t="s">
        <v>0</v>
      </c>
      <c r="C1" s="3"/>
    </row>
    <row r="2" spans="2:3" ht="12" customHeight="1">
      <c r="B2" s="4" t="s">
        <v>9</v>
      </c>
      <c r="C2" s="3"/>
    </row>
    <row r="3" spans="2:3" ht="12" customHeight="1">
      <c r="B3" s="2" t="s">
        <v>34</v>
      </c>
      <c r="C3" s="3"/>
    </row>
    <row r="4" spans="2:3" ht="12" customHeight="1">
      <c r="B4" s="14" t="s">
        <v>24</v>
      </c>
      <c r="C4" s="6"/>
    </row>
    <row r="5" spans="2:3" ht="12" customHeight="1">
      <c r="B5" s="14" t="s">
        <v>37</v>
      </c>
      <c r="C5" s="6"/>
    </row>
    <row r="6" spans="2:3" ht="12" customHeight="1">
      <c r="B6" s="14" t="s">
        <v>25</v>
      </c>
      <c r="C6" s="6"/>
    </row>
    <row r="7" spans="2:3" ht="51.75" customHeight="1">
      <c r="B7" s="34" t="s">
        <v>10</v>
      </c>
      <c r="C7" s="35"/>
    </row>
    <row r="8" spans="2:3" ht="12" customHeight="1">
      <c r="B8" s="5" t="s">
        <v>11</v>
      </c>
      <c r="C8" s="6"/>
    </row>
    <row r="9" spans="2:3" ht="12" customHeight="1">
      <c r="B9" s="14" t="s">
        <v>35</v>
      </c>
      <c r="C9" s="15">
        <v>-3259.48</v>
      </c>
    </row>
    <row r="10" spans="2:3" ht="12" customHeight="1">
      <c r="B10" s="14" t="s">
        <v>12</v>
      </c>
      <c r="C10" s="7">
        <v>153011.72</v>
      </c>
    </row>
    <row r="11" spans="2:3" ht="12" customHeight="1">
      <c r="B11" s="14" t="s">
        <v>13</v>
      </c>
      <c r="C11" s="7">
        <v>146874.94</v>
      </c>
    </row>
    <row r="12" spans="2:3" ht="12" customHeight="1">
      <c r="B12" s="14" t="s">
        <v>14</v>
      </c>
      <c r="C12" s="6">
        <f>C10</f>
        <v>153011.72</v>
      </c>
    </row>
    <row r="13" spans="2:3" ht="12" customHeight="1">
      <c r="B13" s="14" t="s">
        <v>36</v>
      </c>
      <c r="C13" s="15">
        <f>C11-C10+C9</f>
        <v>-9396.2599999999984</v>
      </c>
    </row>
    <row r="14" spans="2:3" ht="27" customHeight="1">
      <c r="B14" s="32" t="s">
        <v>15</v>
      </c>
      <c r="C14" s="33"/>
    </row>
    <row r="15" spans="2:3" ht="25.5" customHeight="1">
      <c r="B15" s="27" t="s">
        <v>38</v>
      </c>
      <c r="C15" s="25">
        <v>-65964.81</v>
      </c>
    </row>
    <row r="16" spans="2:3" ht="12" customHeight="1">
      <c r="B16" s="14" t="s">
        <v>39</v>
      </c>
      <c r="C16" s="16">
        <v>-213191.23</v>
      </c>
    </row>
    <row r="17" spans="2:5" ht="12" customHeight="1">
      <c r="B17" s="14" t="s">
        <v>16</v>
      </c>
      <c r="C17" s="17">
        <f>1187694.11-56180.86+309674.52</f>
        <v>1441187.77</v>
      </c>
    </row>
    <row r="18" spans="2:5" ht="12" customHeight="1">
      <c r="B18" s="14" t="s">
        <v>17</v>
      </c>
      <c r="C18" s="24">
        <f>1109175.47+304524.61</f>
        <v>1413700.08</v>
      </c>
    </row>
    <row r="19" spans="2:5" ht="12" customHeight="1">
      <c r="B19" s="14" t="s">
        <v>42</v>
      </c>
      <c r="C19" s="24">
        <v>33572.660000000003</v>
      </c>
    </row>
    <row r="20" spans="2:5" ht="12" customHeight="1">
      <c r="B20" s="14" t="s">
        <v>18</v>
      </c>
      <c r="C20" s="18">
        <f>C19+C18</f>
        <v>1447272.74</v>
      </c>
    </row>
    <row r="21" spans="2:5" ht="25.5" customHeight="1">
      <c r="B21" s="32" t="s">
        <v>19</v>
      </c>
      <c r="C21" s="33"/>
    </row>
    <row r="22" spans="2:5" ht="12" customHeight="1">
      <c r="B22" s="11" t="s">
        <v>1</v>
      </c>
      <c r="C22" s="13"/>
    </row>
    <row r="23" spans="2:5" ht="12" customHeight="1">
      <c r="B23" s="12" t="s">
        <v>2</v>
      </c>
      <c r="C23" s="28">
        <v>230753.46</v>
      </c>
      <c r="D23" s="1"/>
      <c r="E23" s="1"/>
    </row>
    <row r="24" spans="2:5" ht="12" customHeight="1">
      <c r="B24" s="8" t="s">
        <v>3</v>
      </c>
      <c r="C24" s="29">
        <v>26133.03</v>
      </c>
    </row>
    <row r="25" spans="2:5" ht="12" customHeight="1">
      <c r="B25" s="8" t="s">
        <v>4</v>
      </c>
      <c r="C25" s="30">
        <v>13937.62</v>
      </c>
    </row>
    <row r="26" spans="2:5" ht="12" customHeight="1">
      <c r="B26" s="8" t="s">
        <v>5</v>
      </c>
      <c r="C26" s="30">
        <v>27875.23</v>
      </c>
    </row>
    <row r="27" spans="2:5" ht="12" customHeight="1">
      <c r="B27" s="8" t="s">
        <v>6</v>
      </c>
      <c r="C27" s="30">
        <v>31359.64</v>
      </c>
    </row>
    <row r="28" spans="2:5" ht="12" customHeight="1">
      <c r="B28" s="8" t="s">
        <v>31</v>
      </c>
      <c r="C28" s="10">
        <f>29950+78000+84000</f>
        <v>191950</v>
      </c>
    </row>
    <row r="29" spans="2:5" ht="12" customHeight="1">
      <c r="B29" s="8" t="s">
        <v>7</v>
      </c>
      <c r="C29" s="30">
        <f>602.77+4581.94</f>
        <v>5184.7099999999991</v>
      </c>
    </row>
    <row r="30" spans="2:5" ht="12" customHeight="1">
      <c r="B30" s="8" t="s">
        <v>8</v>
      </c>
      <c r="C30" s="30">
        <f>46632.6+41641.08</f>
        <v>88273.68</v>
      </c>
    </row>
    <row r="31" spans="2:5" ht="12" customHeight="1">
      <c r="B31" s="8" t="s">
        <v>46</v>
      </c>
      <c r="C31" s="30">
        <v>120827.48</v>
      </c>
    </row>
    <row r="32" spans="2:5" ht="12" customHeight="1">
      <c r="B32" s="8" t="s">
        <v>47</v>
      </c>
      <c r="C32" s="29">
        <v>6914.03</v>
      </c>
    </row>
    <row r="33" spans="2:5" ht="12" customHeight="1">
      <c r="B33" s="8" t="s">
        <v>48</v>
      </c>
      <c r="C33" s="30">
        <v>9485.89</v>
      </c>
    </row>
    <row r="34" spans="2:5" ht="12" customHeight="1">
      <c r="B34" s="8" t="s">
        <v>26</v>
      </c>
      <c r="C34" s="31">
        <v>11609.99</v>
      </c>
    </row>
    <row r="35" spans="2:5" ht="12" customHeight="1">
      <c r="B35" s="8" t="s">
        <v>27</v>
      </c>
      <c r="C35" s="30">
        <f>35499.64+4629.9+52518.11</f>
        <v>92647.65</v>
      </c>
    </row>
    <row r="36" spans="2:5" ht="12" customHeight="1">
      <c r="B36" s="8" t="s">
        <v>28</v>
      </c>
      <c r="C36" s="30">
        <f>12845.25+107807.41+3096.75</f>
        <v>123749.41</v>
      </c>
    </row>
    <row r="37" spans="2:5" ht="12" customHeight="1">
      <c r="B37" s="8" t="s">
        <v>29</v>
      </c>
      <c r="C37" s="30">
        <f>26377.06+6395.02</f>
        <v>32772.080000000002</v>
      </c>
    </row>
    <row r="38" spans="2:5" ht="12" customHeight="1">
      <c r="B38" s="8" t="s">
        <v>30</v>
      </c>
      <c r="C38" s="30">
        <f>127531.12+46689.09</f>
        <v>174220.21</v>
      </c>
    </row>
    <row r="39" spans="2:5" ht="28.5" customHeight="1">
      <c r="B39" s="19" t="s">
        <v>20</v>
      </c>
      <c r="C39" s="15"/>
      <c r="D39" s="1"/>
    </row>
    <row r="40" spans="2:5" ht="12" customHeight="1">
      <c r="B40" s="8" t="s">
        <v>32</v>
      </c>
      <c r="C40" s="9">
        <v>1000</v>
      </c>
      <c r="E40" s="1"/>
    </row>
    <row r="41" spans="2:5" ht="12" customHeight="1">
      <c r="B41" s="8" t="s">
        <v>44</v>
      </c>
      <c r="C41" s="9">
        <v>25438.74</v>
      </c>
    </row>
    <row r="42" spans="2:5" ht="12" customHeight="1">
      <c r="B42" s="8" t="s">
        <v>45</v>
      </c>
      <c r="C42" s="9">
        <v>415.35</v>
      </c>
    </row>
    <row r="43" spans="2:5" ht="12" customHeight="1">
      <c r="B43" s="8" t="s">
        <v>43</v>
      </c>
      <c r="C43" s="9">
        <v>3100</v>
      </c>
    </row>
    <row r="44" spans="2:5" ht="12" customHeight="1">
      <c r="B44" s="8" t="s">
        <v>52</v>
      </c>
      <c r="C44" s="9">
        <f>13627+2900+2305</f>
        <v>18832</v>
      </c>
    </row>
    <row r="45" spans="2:5" ht="12" customHeight="1">
      <c r="B45" s="8" t="s">
        <v>53</v>
      </c>
      <c r="C45" s="9">
        <f>6204+3547.6+3910.5+3717.6+2675.07+13284+5613+4733+1430</f>
        <v>45114.770000000004</v>
      </c>
    </row>
    <row r="46" spans="2:5" ht="12" customHeight="1">
      <c r="B46" s="8" t="s">
        <v>51</v>
      </c>
      <c r="C46" s="9">
        <v>2566</v>
      </c>
    </row>
    <row r="47" spans="2:5" ht="12" customHeight="1">
      <c r="B47" s="8" t="s">
        <v>49</v>
      </c>
      <c r="C47" s="9">
        <v>2713</v>
      </c>
    </row>
    <row r="48" spans="2:5" ht="12" customHeight="1">
      <c r="B48" s="8" t="s">
        <v>50</v>
      </c>
      <c r="C48" s="9">
        <f>42213+6213+6796.8</f>
        <v>55222.8</v>
      </c>
    </row>
    <row r="49" spans="2:4" ht="24.75" customHeight="1">
      <c r="B49" s="20" t="s">
        <v>40</v>
      </c>
      <c r="C49" s="15">
        <f>C13+C15+C18-C17</f>
        <v>-102848.76000000001</v>
      </c>
      <c r="D49" s="1"/>
    </row>
    <row r="50" spans="2:4" ht="26.25" customHeight="1">
      <c r="B50" s="21" t="s">
        <v>41</v>
      </c>
      <c r="C50" s="15">
        <f>C16+C20-C23-C24-C26-C25-C27-C28-C29-C30-C31-C32-C33-C34-C35-C36-C37-C38-C40-C41-C42-C43-C44-C45-C46-C47-C48</f>
        <v>-108015.25999999989</v>
      </c>
      <c r="D50" s="1"/>
    </row>
    <row r="51" spans="2:4" ht="12" customHeight="1">
      <c r="B51" s="22" t="s">
        <v>21</v>
      </c>
      <c r="C51" s="23"/>
    </row>
    <row r="52" spans="2:4" ht="12" customHeight="1">
      <c r="B52" s="23" t="s">
        <v>22</v>
      </c>
      <c r="C52" s="23"/>
    </row>
    <row r="53" spans="2:4" ht="12" customHeight="1">
      <c r="B53" s="22" t="s">
        <v>23</v>
      </c>
      <c r="C53" s="23"/>
    </row>
    <row r="54" spans="2:4" ht="12" customHeight="1">
      <c r="B54" s="26" t="s">
        <v>33</v>
      </c>
      <c r="C54" s="1">
        <f>C50+C13</f>
        <v>-117411.51999999989</v>
      </c>
    </row>
  </sheetData>
  <mergeCells count="3">
    <mergeCell ref="B7:C7"/>
    <mergeCell ref="B14:C14"/>
    <mergeCell ref="B21:C21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2017-04-03T08:10:41Z</dcterms:modified>
</cp:coreProperties>
</file>