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7" i="5"/>
  <c r="C16"/>
  <c r="C36"/>
  <c r="C35"/>
  <c r="C34"/>
  <c r="C33" l="1"/>
  <c r="C32"/>
  <c r="C31"/>
  <c r="C29"/>
  <c r="C28"/>
  <c r="C27"/>
  <c r="C26"/>
  <c r="C25"/>
  <c r="C41" l="1"/>
  <c r="C40"/>
  <c r="C39"/>
  <c r="C38"/>
  <c r="C12" l="1"/>
  <c r="C42" l="1"/>
  <c r="C19" l="1"/>
  <c r="C43" l="1"/>
  <c r="C47" s="1"/>
</calcChain>
</file>

<file path=xl/sharedStrings.xml><?xml version="1.0" encoding="utf-8"?>
<sst xmlns="http://schemas.openxmlformats.org/spreadsheetml/2006/main" count="47" uniqueCount="47">
  <si>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</si>
  <si>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</si>
  <si>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</si>
  <si>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</si>
  <si>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</si>
  <si>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</si>
  <si>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</si>
  <si>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1)        Адрес дома:    ул.2-я Посадская, д.1</t>
  </si>
  <si>
    <t>3)       Дата принятия в управление:    01.07.2014г.</t>
  </si>
  <si>
    <t>ООО УК"РСУ №1" г. Орел ул. М.Горького д.17 или по тел.76-40-33</t>
  </si>
  <si>
    <t xml:space="preserve">                           Администрация ООО УК"РСУ №1 "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</si>
  <si>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</si>
  <si>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</si>
  <si>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</si>
  <si>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</si>
  <si>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</si>
  <si>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</si>
  <si>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</si>
  <si>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</si>
  <si>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</si>
  <si>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</si>
  <si>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</si>
  <si>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</si>
  <si>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4-Э)Оказаны услуги  по начислению платы за элетроэнергию</t>
  </si>
  <si>
    <t>Всего задолженность по дому (выполненные работы + услуги)</t>
  </si>
  <si>
    <t xml:space="preserve"> 4.5 Поступило от ПАО"МТС",ЗАО"Ресурс-Связь",ООО"Реком",ООО "Инфомедия"</t>
  </si>
  <si>
    <t>7) Аварийно-ремонтная служба ООО "АРС"</t>
  </si>
  <si>
    <t>жилым домом в период с 01.01.2019г.по 31.12.2019г.</t>
  </si>
  <si>
    <t xml:space="preserve"> 4.1 Задолженность собственников и нанимателей по данной услуге на 01.01.2019г.</t>
  </si>
  <si>
    <t xml:space="preserve"> 4.4.Задолженность собственников и нанимателей по данной услуге на 01.01.2020г.</t>
  </si>
  <si>
    <t>8) Тех.обслуживание газопровода ВГС</t>
  </si>
  <si>
    <t>9) ОДН по холодному и горячему водоснабжению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</si>
  <si>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</si>
  <si>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</si>
  <si>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</si>
  <si>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</si>
  <si>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10) ТО авт.ворот Чиков Р.Г.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</si>
  <si>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</si>
  <si>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</si>
  <si>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</si>
  <si>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</si>
  <si>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</si>
  <si>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>Замена участков канализацирнных труб, кранов на системах ГВС и ЦО(техэтаж, подвал)</t>
  </si>
  <si>
    <t>Благоустр.придомовой территории (завоз песка на д/пл.)</t>
  </si>
  <si>
    <t>2)       Площадь дома 2752,4 кв.м</t>
  </si>
  <si>
    <t>Ремонт фасада дома (исп.автоподъемник)</t>
  </si>
  <si>
    <t>Ремонт мусорного контейнера, замена роликовых опор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</si>
</sst>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topLeftCell="A37" workbookViewId="0">
      <selection activeCell="F57" sqref="E57:F57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</cols>
  <sheetData>
    <row r="1" spans="1:3" ht="12" customHeight="1">
      <c r="A1" s="3"/>
      <c r="B1" s="2" t="s">
        <v>0</v>
      </c>
      <c r="C1" s="3"/>
    </row>
    <row r="2" spans="1:3" ht="12" customHeight="1">
      <c r="A2" s="3"/>
      <c r="B2" s="4" t="s">
        <v>2</v>
      </c>
      <c r="C2" s="3"/>
    </row>
    <row r="3" spans="1:3" ht="12" customHeight="1">
      <c r="A3" s="3"/>
      <c r="B3" s="2" t="s">
        <v>27</v>
      </c>
      <c r="C3" s="3"/>
    </row>
    <row r="4" spans="1:3" ht="12" customHeight="1">
      <c r="A4" s="3"/>
      <c r="B4" s="6" t="s">
        <v>7</v>
      </c>
      <c r="C4" s="5"/>
    </row>
    <row r="5" spans="1:3" ht="12" customHeight="1">
      <c r="A5" s="3"/>
      <c r="B5" s="6" t="s">
        <v>44</v>
      </c>
      <c r="C5" s="5"/>
    </row>
    <row r="6" spans="1:3" ht="12" customHeight="1">
      <c r="A6" s="3"/>
      <c r="B6" s="6" t="s">
        <v>8</v>
      </c>
      <c r="C6" s="5"/>
    </row>
    <row r="7" spans="1:3" ht="54" customHeight="1">
      <c r="A7" s="3"/>
      <c r="B7" s="34" t="s">
        <v>3</v>
      </c>
      <c r="C7" s="35"/>
    </row>
    <row r="8" spans="1:3" ht="13.5" customHeight="1">
      <c r="A8" s="3"/>
      <c r="B8" s="6" t="s">
        <v>23</v>
      </c>
      <c r="C8" s="5"/>
    </row>
    <row r="9" spans="1:3" ht="13.5" customHeight="1">
      <c r="A9" s="3"/>
      <c r="B9" s="10" t="s">
        <v>28</v>
      </c>
      <c r="C9" s="7">
        <v>-14469.18</v>
      </c>
    </row>
    <row r="10" spans="1:3" ht="13.5" customHeight="1">
      <c r="A10" s="3"/>
      <c r="B10" s="10" t="s">
        <v>4</v>
      </c>
      <c r="C10" s="21">
        <v>0</v>
      </c>
    </row>
    <row r="11" spans="1:3" ht="13.5" customHeight="1">
      <c r="A11" s="3"/>
      <c r="B11" s="10" t="s">
        <v>5</v>
      </c>
      <c r="C11" s="21">
        <v>14469.18</v>
      </c>
    </row>
    <row r="12" spans="1:3" ht="12.75" customHeight="1">
      <c r="A12" s="3"/>
      <c r="B12" s="10" t="s">
        <v>29</v>
      </c>
      <c r="C12" s="7">
        <f>C11-C10+C9</f>
        <v>0</v>
      </c>
    </row>
    <row r="13" spans="1:3" ht="27" customHeight="1">
      <c r="A13" s="3"/>
      <c r="B13" s="32" t="s">
        <v>17</v>
      </c>
      <c r="C13" s="33"/>
    </row>
    <row r="14" spans="1:3" ht="25.5" customHeight="1">
      <c r="A14" s="3"/>
      <c r="B14" s="31" t="s">
        <v>32</v>
      </c>
      <c r="C14" s="16">
        <v>-53068.480000000003</v>
      </c>
    </row>
    <row r="15" spans="1:3" ht="12" customHeight="1">
      <c r="A15" s="3"/>
      <c r="B15" s="6" t="s">
        <v>33</v>
      </c>
      <c r="C15" s="8">
        <v>95890.53</v>
      </c>
    </row>
    <row r="16" spans="1:3" ht="12" customHeight="1">
      <c r="A16" s="3"/>
      <c r="B16" s="6" t="s">
        <v>18</v>
      </c>
      <c r="C16" s="9">
        <f>382446.31</f>
        <v>382446.31</v>
      </c>
    </row>
    <row r="17" spans="1:3" ht="12" customHeight="1">
      <c r="A17" s="3"/>
      <c r="B17" s="6" t="s">
        <v>19</v>
      </c>
      <c r="C17" s="22">
        <f>420947.27</f>
        <v>420947.27</v>
      </c>
    </row>
    <row r="18" spans="1:3" ht="12" customHeight="1">
      <c r="A18" s="3"/>
      <c r="B18" s="6" t="s">
        <v>25</v>
      </c>
      <c r="C18" s="23">
        <v>14916.2</v>
      </c>
    </row>
    <row r="19" spans="1:3" ht="12" customHeight="1">
      <c r="A19" s="3"/>
      <c r="B19" s="6" t="s">
        <v>20</v>
      </c>
      <c r="C19" s="24">
        <f>C18+C17</f>
        <v>435863.47000000003</v>
      </c>
    </row>
    <row r="20" spans="1:3" ht="25.5" customHeight="1">
      <c r="A20" s="3"/>
      <c r="B20" s="36" t="s">
        <v>21</v>
      </c>
      <c r="C20" s="37"/>
    </row>
    <row r="21" spans="1:3" ht="12" customHeight="1">
      <c r="A21" s="3"/>
      <c r="B21" s="25" t="s">
        <v>1</v>
      </c>
      <c r="C21" s="28"/>
    </row>
    <row r="22" spans="1:3" ht="12" customHeight="1">
      <c r="A22" s="3"/>
      <c r="B22" s="26" t="s">
        <v>11</v>
      </c>
      <c r="C22" s="27">
        <v>62287.02</v>
      </c>
    </row>
    <row r="23" spans="1:3" ht="12" customHeight="1">
      <c r="A23" s="3"/>
      <c r="B23" s="17" t="s">
        <v>12</v>
      </c>
      <c r="C23" s="20">
        <v>3756.15</v>
      </c>
    </row>
    <row r="24" spans="1:3" ht="12" customHeight="1">
      <c r="A24" s="3"/>
      <c r="B24" s="17" t="s">
        <v>13</v>
      </c>
      <c r="C24" s="20">
        <v>7157.39</v>
      </c>
    </row>
    <row r="25" spans="1:3" ht="12" customHeight="1">
      <c r="A25" s="3"/>
      <c r="B25" s="17" t="s">
        <v>14</v>
      </c>
      <c r="C25" s="18">
        <f>4791.31</f>
        <v>4791.3100000000004</v>
      </c>
    </row>
    <row r="26" spans="1:3" ht="12" customHeight="1">
      <c r="A26" s="3"/>
      <c r="B26" s="17" t="s">
        <v>15</v>
      </c>
      <c r="C26" s="19">
        <f>26520+8511.6+15780+5000+3000+2547+580+6000+36000</f>
        <v>103938.6</v>
      </c>
    </row>
    <row r="27" spans="1:3" ht="12" customHeight="1">
      <c r="A27" s="3"/>
      <c r="B27" s="17" t="s">
        <v>16</v>
      </c>
      <c r="C27" s="20">
        <f>388.52+1000+1000</f>
        <v>2388.52</v>
      </c>
    </row>
    <row r="28" spans="1:3" ht="12" customHeight="1">
      <c r="A28" s="3"/>
      <c r="B28" s="17" t="s">
        <v>26</v>
      </c>
      <c r="C28" s="20">
        <f>9159.84</f>
        <v>9159.84</v>
      </c>
    </row>
    <row r="29" spans="1:3" ht="12" customHeight="1">
      <c r="A29" s="3"/>
      <c r="B29" s="17" t="s">
        <v>30</v>
      </c>
      <c r="C29" s="18">
        <f>3663.96</f>
        <v>3663.96</v>
      </c>
    </row>
    <row r="30" spans="1:3" ht="12" customHeight="1">
      <c r="A30" s="3"/>
      <c r="B30" s="17" t="s">
        <v>31</v>
      </c>
      <c r="C30" s="20">
        <v>6519.19</v>
      </c>
    </row>
    <row r="31" spans="1:3" ht="12" customHeight="1">
      <c r="A31" s="3"/>
      <c r="B31" s="17" t="s">
        <v>36</v>
      </c>
      <c r="C31" s="21">
        <f>6600+2600</f>
        <v>9200</v>
      </c>
    </row>
    <row r="32" spans="1:3" ht="12" customHeight="1">
      <c r="A32" s="3"/>
      <c r="B32" s="17" t="s">
        <v>37</v>
      </c>
      <c r="C32" s="19">
        <f>5038.71</f>
        <v>5038.71</v>
      </c>
    </row>
    <row r="33" spans="1:3" ht="12" customHeight="1">
      <c r="A33" s="3"/>
      <c r="B33" s="17" t="s">
        <v>38</v>
      </c>
      <c r="C33" s="20">
        <f>5762.34+9021.33</f>
        <v>14783.67</v>
      </c>
    </row>
    <row r="34" spans="1:3" ht="12" customHeight="1">
      <c r="A34" s="3"/>
      <c r="B34" s="17" t="s">
        <v>39</v>
      </c>
      <c r="C34" s="20">
        <f>3117+36237.54+975.37</f>
        <v>40329.910000000003</v>
      </c>
    </row>
    <row r="35" spans="1:3" ht="12" customHeight="1">
      <c r="A35" s="3"/>
      <c r="B35" s="17" t="s">
        <v>40</v>
      </c>
      <c r="C35" s="20">
        <f>5361.23+1421.08</f>
        <v>6782.3099999999995</v>
      </c>
    </row>
    <row r="36" spans="1:3" ht="12" customHeight="1">
      <c r="A36" s="3"/>
      <c r="B36" s="17" t="s">
        <v>41</v>
      </c>
      <c r="C36" s="20">
        <f>28705.55+9266.65</f>
        <v>37972.199999999997</v>
      </c>
    </row>
    <row r="37" spans="1:3" ht="28.5" customHeight="1">
      <c r="A37" s="3"/>
      <c r="B37" s="11" t="s">
        <v>22</v>
      </c>
      <c r="C37" s="7"/>
    </row>
    <row r="38" spans="1:3" ht="12" customHeight="1">
      <c r="A38" s="3"/>
      <c r="B38" s="17" t="s">
        <v>43</v>
      </c>
      <c r="C38" s="29">
        <f>5260</f>
        <v>5260</v>
      </c>
    </row>
    <row r="39" spans="1:3" ht="12" customHeight="1">
      <c r="A39" s="3"/>
      <c r="B39" s="17" t="s">
        <v>42</v>
      </c>
      <c r="C39" s="29">
        <f>7251</f>
        <v>7251</v>
      </c>
    </row>
    <row r="40" spans="1:3" ht="12" customHeight="1">
      <c r="A40" s="3"/>
      <c r="B40" s="17" t="s">
        <v>45</v>
      </c>
      <c r="C40" s="29">
        <f>14910+5940</f>
        <v>20850</v>
      </c>
    </row>
    <row r="41" spans="1:3" ht="12" customHeight="1">
      <c r="A41" s="3"/>
      <c r="B41" s="17" t="s">
        <v>46</v>
      </c>
      <c r="C41" s="29">
        <f>4003+750</f>
        <v>4753</v>
      </c>
    </row>
    <row r="42" spans="1:3" ht="24.75" customHeight="1">
      <c r="A42" s="3"/>
      <c r="B42" s="12" t="s">
        <v>34</v>
      </c>
      <c r="C42" s="7">
        <f>C14+C17-C16+C12</f>
        <v>-14567.51999999996</v>
      </c>
    </row>
    <row r="43" spans="1:3" ht="26.25" customHeight="1">
      <c r="A43" s="3"/>
      <c r="B43" s="13" t="s">
        <v>35</v>
      </c>
      <c r="C43" s="7">
        <f>C15+C19-C22-C23-C25-C24-C26-C27-C28-C29-C30-C31-C32-C33-C34-C35-C36-C38-C39-C40-C41</f>
        <v>175871.21999999986</v>
      </c>
    </row>
    <row r="44" spans="1:3" ht="12" customHeight="1">
      <c r="A44" s="3"/>
      <c r="B44" s="14" t="s">
        <v>6</v>
      </c>
      <c r="C44" s="15"/>
    </row>
    <row r="45" spans="1:3" ht="12" customHeight="1">
      <c r="A45" s="3"/>
      <c r="B45" s="15" t="s">
        <v>9</v>
      </c>
      <c r="C45" s="15"/>
    </row>
    <row r="46" spans="1:3" ht="12" customHeight="1">
      <c r="A46" s="3"/>
      <c r="B46" s="14" t="s">
        <v>10</v>
      </c>
      <c r="C46" s="15"/>
    </row>
    <row r="47" spans="1:3" ht="12" customHeight="1">
      <c r="B47" s="30" t="s">
        <v>24</v>
      </c>
      <c r="C47" s="1">
        <f>C43+C12</f>
        <v>175871.21999999986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2020-02-25T13:05:45Z</dcterms:modified>
</cp:coreProperties>
</file>