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25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9" i="5" l="1"/>
  <c r="C30" i="5"/>
  <c r="C31" i="5"/>
  <c r="C28" i="5"/>
  <c r="C27" i="5"/>
  <c r="C26" i="5"/>
  <c r="C25" i="5"/>
  <c r="C24" i="5"/>
  <c r="C23" i="5"/>
  <c r="C22" i="5"/>
  <c r="C21" i="5"/>
  <c r="C20" i="5"/>
  <c r="C19" i="5"/>
  <c r="C18" i="5"/>
  <c r="C17" i="5"/>
  <c r="C42" i="5"/>
  <c r="C41" i="5"/>
  <c r="C40" i="5"/>
  <c r="C39" i="5"/>
  <c r="C38" i="5"/>
  <c r="C37" i="5"/>
  <c r="C35" i="5"/>
  <c r="C34" i="5"/>
  <c r="C33" i="5"/>
  <c r="C13" i="5" l="1"/>
  <c r="C12" i="5"/>
  <c r="C11" i="5"/>
  <c r="C43" i="5" l="1"/>
  <c r="C14" i="5" l="1"/>
  <c r="C44" i="5" s="1"/>
</calcChain>
</file>

<file path=xl/sharedStrings.xml><?xml version="1.0" encoding="utf-8"?>
<sst xmlns="http://schemas.openxmlformats.org/spreadsheetml/2006/main" count="47" uniqueCount="47">
  <si>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</si>
  <si>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</si>
  <si>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</si>
  <si>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</si>
  <si>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</si>
  <si>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</si>
  <si>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</si>
  <si>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ул.Комсомольская, д.62</t>
  </si>
  <si>
    <t>3)       Дата принятия в управление:    01.07.2014г.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</si>
  <si>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</si>
  <si>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</si>
  <si>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</si>
  <si>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</si>
  <si>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</si>
  <si>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</si>
  <si>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</si>
  <si>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</si>
  <si>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</si>
  <si>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</si>
  <si>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</si>
  <si>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</si>
  <si>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</si>
  <si>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</si>
  <si>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</si>
  <si>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ТО авт.ворот Чиков Р.Г.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</si>
  <si>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</si>
  <si>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</si>
  <si>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</si>
  <si>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</si>
  <si>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</si>
  <si>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>2)       Площадь дома 5707,0 кв.м</t>
  </si>
  <si>
    <t>Ремонт мусорного контейнера с заменой колесной опоры</t>
  </si>
  <si>
    <t xml:space="preserve"> 4.5 Поступило от ПАО"МТС",ООО"Нэт Бай Нэт Холдинг",ПАО"Вымпелком", ООО "Реком"</t>
  </si>
  <si>
    <t>Изготовление металлического козырька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</si>
  <si>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</si>
  <si>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</si>
  <si>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</si>
  <si>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</si>
  <si>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 xml:space="preserve"> 4.2.Задолженность собственников и нанимателей за выполненные работы на 01.01.2021г.</t>
  </si>
  <si>
    <t>Ремонт откатных металлических ворот</t>
  </si>
  <si>
    <t>Очистка от снежных "шапок", прочистка желобов и свесов (исп.альпиниста)</t>
  </si>
  <si>
    <t>Благоустр.придомовой территории (завоз песка на д/пл.)</t>
  </si>
  <si>
    <t>Замена автоматических выключателей на эл.стояке кв.7,8</t>
  </si>
  <si>
    <t xml:space="preserve">Ремонт металлической кровли </t>
  </si>
  <si>
    <t>Замена задвижек, клапанов, вентилей на системе ЦО</t>
  </si>
  <si>
    <t>Ремонт электропроводки на доме</t>
  </si>
  <si>
    <t>Ремонт двери, пола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</si>
</sst>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workbookViewId="0">
      <selection activeCell="F38" sqref="F38"/>
    </sheetView>
  </sheetViews>
  <sheetFormatPr defaultRowHeight="12" customHeight="1" x14ac:dyDescent="0.25"/>
  <cols>
    <col min="1" max="1" width="1.42578125" customWidth="1"/>
    <col min="2" max="2" width="78" customWidth="1"/>
    <col min="3" max="3" width="14.140625" customWidth="1"/>
    <col min="4" max="4" width="4.85546875" customWidth="1"/>
    <col min="5" max="5" width="9.5703125" bestFit="1" customWidth="1"/>
  </cols>
  <sheetData>
    <row r="1" spans="2:5" ht="12" customHeight="1" x14ac:dyDescent="0.25">
      <c r="B1" s="2" t="s">
        <v>0</v>
      </c>
      <c r="C1" s="3"/>
    </row>
    <row r="2" spans="2:5" ht="12" customHeight="1" x14ac:dyDescent="0.25">
      <c r="B2" s="4" t="s">
        <v>2</v>
      </c>
      <c r="C2" s="3"/>
    </row>
    <row r="3" spans="2:5" ht="12" customHeight="1" x14ac:dyDescent="0.25">
      <c r="B3" s="2" t="s">
        <v>34</v>
      </c>
      <c r="C3" s="3"/>
    </row>
    <row r="4" spans="2:5" ht="12" customHeight="1" x14ac:dyDescent="0.25">
      <c r="B4" s="13" t="s">
        <v>7</v>
      </c>
      <c r="C4" s="5"/>
    </row>
    <row r="5" spans="2:5" ht="12" customHeight="1" x14ac:dyDescent="0.25">
      <c r="B5" s="13" t="s">
        <v>30</v>
      </c>
      <c r="C5" s="5"/>
    </row>
    <row r="6" spans="2:5" ht="12" customHeight="1" x14ac:dyDescent="0.25">
      <c r="B6" s="13" t="s">
        <v>8</v>
      </c>
      <c r="C6" s="5"/>
    </row>
    <row r="7" spans="2:5" ht="51.75" customHeight="1" x14ac:dyDescent="0.25">
      <c r="B7" s="30" t="s">
        <v>3</v>
      </c>
      <c r="C7" s="31"/>
    </row>
    <row r="8" spans="2:5" ht="27" customHeight="1" x14ac:dyDescent="0.25">
      <c r="B8" s="28" t="s">
        <v>9</v>
      </c>
      <c r="C8" s="29"/>
    </row>
    <row r="9" spans="2:5" ht="25.5" customHeight="1" x14ac:dyDescent="0.25">
      <c r="B9" s="23" t="s">
        <v>35</v>
      </c>
      <c r="C9" s="24">
        <v>-123303.2</v>
      </c>
    </row>
    <row r="10" spans="2:5" ht="12" customHeight="1" x14ac:dyDescent="0.25">
      <c r="B10" s="13" t="s">
        <v>38</v>
      </c>
      <c r="C10" s="24">
        <v>-77619.37</v>
      </c>
    </row>
    <row r="11" spans="2:5" ht="12" customHeight="1" x14ac:dyDescent="0.25">
      <c r="B11" s="13" t="s">
        <v>10</v>
      </c>
      <c r="C11" s="25">
        <f>779165.46</f>
        <v>779165.46</v>
      </c>
    </row>
    <row r="12" spans="2:5" ht="12" customHeight="1" x14ac:dyDescent="0.25">
      <c r="B12" s="13" t="s">
        <v>11</v>
      </c>
      <c r="C12" s="26">
        <f>765949.76</f>
        <v>765949.76</v>
      </c>
    </row>
    <row r="13" spans="2:5" ht="12" customHeight="1" x14ac:dyDescent="0.25">
      <c r="B13" s="13" t="s">
        <v>32</v>
      </c>
      <c r="C13" s="26">
        <f>16400</f>
        <v>16400</v>
      </c>
      <c r="E13" s="1"/>
    </row>
    <row r="14" spans="2:5" ht="12" customHeight="1" x14ac:dyDescent="0.25">
      <c r="B14" s="13" t="s">
        <v>18</v>
      </c>
      <c r="C14" s="27">
        <f>C13+C12</f>
        <v>782349.76</v>
      </c>
      <c r="E14" s="22"/>
    </row>
    <row r="15" spans="2:5" ht="25.5" customHeight="1" x14ac:dyDescent="0.25">
      <c r="B15" s="32" t="s">
        <v>19</v>
      </c>
      <c r="C15" s="33"/>
    </row>
    <row r="16" spans="2:5" ht="12" customHeight="1" x14ac:dyDescent="0.25">
      <c r="B16" s="6" t="s">
        <v>1</v>
      </c>
      <c r="C16" s="20"/>
    </row>
    <row r="17" spans="2:5" ht="12" customHeight="1" x14ac:dyDescent="0.25">
      <c r="B17" s="7" t="s">
        <v>12</v>
      </c>
      <c r="C17" s="8">
        <f>107817.34</f>
        <v>107817.34</v>
      </c>
      <c r="E17" s="22"/>
    </row>
    <row r="18" spans="2:5" ht="12" customHeight="1" x14ac:dyDescent="0.25">
      <c r="B18" s="9" t="s">
        <v>13</v>
      </c>
      <c r="C18" s="10">
        <f>6501.81</f>
        <v>6501.81</v>
      </c>
    </row>
    <row r="19" spans="2:5" ht="12" customHeight="1" x14ac:dyDescent="0.25">
      <c r="B19" s="9" t="s">
        <v>14</v>
      </c>
      <c r="C19" s="11">
        <f>12389.27</f>
        <v>12389.27</v>
      </c>
    </row>
    <row r="20" spans="2:5" ht="12" customHeight="1" x14ac:dyDescent="0.25">
      <c r="B20" s="9" t="s">
        <v>15</v>
      </c>
      <c r="C20" s="11">
        <f>8293.64</f>
        <v>8293.64</v>
      </c>
    </row>
    <row r="21" spans="2:5" ht="12" customHeight="1" x14ac:dyDescent="0.25">
      <c r="B21" s="9" t="s">
        <v>16</v>
      </c>
      <c r="C21" s="11">
        <f>55980+17500+14400+4200+3420+4619.2+5150+5582+2375+96000</f>
        <v>209226.2</v>
      </c>
    </row>
    <row r="22" spans="2:5" ht="12" customHeight="1" x14ac:dyDescent="0.25">
      <c r="B22" s="9" t="s">
        <v>17</v>
      </c>
      <c r="C22" s="12">
        <f>5940.62</f>
        <v>5940.62</v>
      </c>
    </row>
    <row r="23" spans="2:5" ht="12" customHeight="1" x14ac:dyDescent="0.25">
      <c r="B23" s="9" t="s">
        <v>21</v>
      </c>
      <c r="C23" s="11">
        <f>18987.36</f>
        <v>18987.36</v>
      </c>
    </row>
    <row r="24" spans="2:5" ht="12" customHeight="1" x14ac:dyDescent="0.25">
      <c r="B24" s="9" t="s">
        <v>22</v>
      </c>
      <c r="C24" s="11">
        <f>7579.2</f>
        <v>7579.2</v>
      </c>
    </row>
    <row r="25" spans="2:5" ht="12" customHeight="1" x14ac:dyDescent="0.25">
      <c r="B25" s="9" t="s">
        <v>23</v>
      </c>
      <c r="C25" s="11">
        <f>14292.06+27270.72</f>
        <v>41562.78</v>
      </c>
    </row>
    <row r="26" spans="2:5" ht="12" customHeight="1" x14ac:dyDescent="0.25">
      <c r="B26" s="9" t="s">
        <v>24</v>
      </c>
      <c r="C26" s="11">
        <f>10800</f>
        <v>10800</v>
      </c>
    </row>
    <row r="27" spans="2:5" ht="12" customHeight="1" x14ac:dyDescent="0.25">
      <c r="B27" s="9" t="s">
        <v>25</v>
      </c>
      <c r="C27" s="12">
        <f>5525.89</f>
        <v>5525.89</v>
      </c>
    </row>
    <row r="28" spans="2:5" ht="12" customHeight="1" x14ac:dyDescent="0.25">
      <c r="B28" s="9" t="s">
        <v>26</v>
      </c>
      <c r="C28" s="11">
        <f>10557.84+12133.32+120</f>
        <v>22811.16</v>
      </c>
    </row>
    <row r="29" spans="2:5" ht="12" customHeight="1" x14ac:dyDescent="0.25">
      <c r="B29" s="9" t="s">
        <v>27</v>
      </c>
      <c r="C29" s="11">
        <f>5331.86+69762.62+1718.44</f>
        <v>76812.92</v>
      </c>
    </row>
    <row r="30" spans="2:5" ht="12" customHeight="1" x14ac:dyDescent="0.25">
      <c r="B30" s="9" t="s">
        <v>28</v>
      </c>
      <c r="C30" s="11">
        <f>9544.04+2782.45</f>
        <v>12326.490000000002</v>
      </c>
    </row>
    <row r="31" spans="2:5" ht="12" customHeight="1" x14ac:dyDescent="0.25">
      <c r="B31" s="9" t="s">
        <v>29</v>
      </c>
      <c r="C31" s="11">
        <f>78756.62</f>
        <v>78756.62</v>
      </c>
    </row>
    <row r="32" spans="2:5" ht="28.5" customHeight="1" x14ac:dyDescent="0.25">
      <c r="B32" s="15" t="s">
        <v>20</v>
      </c>
      <c r="C32" s="14"/>
    </row>
    <row r="33" spans="2:5" ht="12" customHeight="1" x14ac:dyDescent="0.25">
      <c r="B33" s="9" t="s">
        <v>41</v>
      </c>
      <c r="C33" s="21">
        <f>3300</f>
        <v>3300</v>
      </c>
      <c r="E33" s="22"/>
    </row>
    <row r="34" spans="2:5" ht="12" customHeight="1" x14ac:dyDescent="0.25">
      <c r="B34" s="9" t="s">
        <v>44</v>
      </c>
      <c r="C34" s="21">
        <f>2658</f>
        <v>2658</v>
      </c>
    </row>
    <row r="35" spans="2:5" ht="12" customHeight="1" x14ac:dyDescent="0.25">
      <c r="B35" s="9" t="s">
        <v>42</v>
      </c>
      <c r="C35" s="21">
        <f>6880</f>
        <v>6880</v>
      </c>
    </row>
    <row r="36" spans="2:5" ht="12" customHeight="1" x14ac:dyDescent="0.25">
      <c r="B36" s="9" t="s">
        <v>33</v>
      </c>
      <c r="C36" s="21">
        <v>-90000</v>
      </c>
    </row>
    <row r="37" spans="2:5" ht="12" customHeight="1" x14ac:dyDescent="0.25">
      <c r="B37" s="9" t="s">
        <v>40</v>
      </c>
      <c r="C37" s="21">
        <f>7000</f>
        <v>7000</v>
      </c>
    </row>
    <row r="38" spans="2:5" ht="12" customHeight="1" x14ac:dyDescent="0.25">
      <c r="B38" s="9" t="s">
        <v>46</v>
      </c>
      <c r="C38" s="21">
        <f>7139</f>
        <v>7139</v>
      </c>
    </row>
    <row r="39" spans="2:5" ht="12" customHeight="1" x14ac:dyDescent="0.25">
      <c r="B39" s="9" t="s">
        <v>31</v>
      </c>
      <c r="C39" s="21">
        <f>5074+2471</f>
        <v>7545</v>
      </c>
    </row>
    <row r="40" spans="2:5" ht="12" customHeight="1" x14ac:dyDescent="0.25">
      <c r="B40" s="9" t="s">
        <v>43</v>
      </c>
      <c r="C40" s="21">
        <f>3925</f>
        <v>3925</v>
      </c>
    </row>
    <row r="41" spans="2:5" ht="12" customHeight="1" x14ac:dyDescent="0.25">
      <c r="B41" s="9" t="s">
        <v>39</v>
      </c>
      <c r="C41" s="21">
        <f>70000</f>
        <v>70000</v>
      </c>
    </row>
    <row r="42" spans="2:5" ht="12" customHeight="1" x14ac:dyDescent="0.25">
      <c r="B42" s="9" t="s">
        <v>45</v>
      </c>
      <c r="C42" s="21">
        <f>2594</f>
        <v>2594</v>
      </c>
    </row>
    <row r="43" spans="2:5" ht="24.75" customHeight="1" x14ac:dyDescent="0.25">
      <c r="B43" s="16" t="s">
        <v>36</v>
      </c>
      <c r="C43" s="14">
        <f>C9+C12-C11</f>
        <v>-136518.89999999991</v>
      </c>
      <c r="E43" s="22"/>
    </row>
    <row r="44" spans="2:5" ht="26.25" customHeight="1" x14ac:dyDescent="0.25">
      <c r="B44" s="17" t="s">
        <v>37</v>
      </c>
      <c r="C44" s="14">
        <f>C10+C14-C17-C18-C20-C19-C21-C22-C23-C24-C25-C26-C27-C28-C29-C30-C31-C33-C34-C35-C36-C37-C38-C39-C40-C41-C42</f>
        <v>58358.089999999909</v>
      </c>
    </row>
    <row r="45" spans="2:5" ht="12" customHeight="1" x14ac:dyDescent="0.25">
      <c r="B45" s="18" t="s">
        <v>4</v>
      </c>
      <c r="C45" s="19"/>
    </row>
    <row r="46" spans="2:5" ht="12" customHeight="1" x14ac:dyDescent="0.25">
      <c r="B46" s="19" t="s">
        <v>5</v>
      </c>
      <c r="C46" s="19"/>
    </row>
    <row r="47" spans="2:5" ht="12" customHeight="1" x14ac:dyDescent="0.25">
      <c r="B47" s="18" t="s">
        <v>6</v>
      </c>
      <c r="C47" s="19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2022-02-28T09:29:49Z</dcterms:modified>
</cp:coreProperties>
</file>