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8" i="5"/>
  <c r="C31"/>
  <c r="C32"/>
  <c r="C33"/>
  <c r="C30"/>
  <c r="C25"/>
  <c r="C23"/>
  <c r="C21"/>
  <c r="C20"/>
  <c r="C45"/>
  <c r="C44"/>
  <c r="C40"/>
  <c r="C36"/>
  <c r="C47"/>
  <c r="C9"/>
  <c r="C14" l="1"/>
</calcChain>
</file>

<file path=xl/sharedStrings.xml><?xml version="1.0" encoding="utf-8"?>
<sst xmlns="http://schemas.openxmlformats.org/spreadsheetml/2006/main" count="51" uniqueCount="51">
  <si>
    <t>Отчёт</t>
  </si>
  <si>
    <t>1)  Тех.обслуживание, тех.осмотр и аварийный ремонт внутридомовых инженерных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</si>
  <si>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</si>
  <si>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</si>
  <si>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</si>
  <si>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</si>
  <si>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</si>
  <si>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</si>
  <si>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</si>
  <si>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</si>
  <si>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</si>
  <si>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17) Услуги по управлению</t>
  </si>
  <si>
    <t>1)        Адрес дома:    ул.Комсомольская, д.62</t>
  </si>
  <si>
    <t>3)       Дата принятия в управление:    01.07.2014г.</t>
  </si>
  <si>
    <t>10) Ком.сбор МПП ВКХ Водоканал</t>
  </si>
  <si>
    <t>11) Захоронение ТБО ОПЭК</t>
  </si>
  <si>
    <t>жилым домом в период с 01.01.2017г.по 31.12.2017г.</t>
  </si>
  <si>
    <t>2)       Площадь дома 5690,7 кв.м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</si>
  <si>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</si>
  <si>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</si>
  <si>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</si>
  <si>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</si>
  <si>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</si>
  <si>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</si>
  <si>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</si>
  <si>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</si>
  <si>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</si>
  <si>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</si>
  <si>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</si>
  <si>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</si>
  <si>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</si>
  <si>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</si>
  <si>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</si>
  <si>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</si>
  <si>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</si>
  <si>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</si>
  <si>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</si>
  <si>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 xml:space="preserve"> 4.5 Поступило от ПАО"МТС",ООО"Нэт Бай Нэт Холдинг",ПАО"Вымпелком", СТ-Липецк/Реком,ООО "Инфомедия".</t>
  </si>
  <si>
    <t>12) ТО авт.ворот Чиков Р.Г.</t>
  </si>
  <si>
    <t>Промывка канализационной сети ( исп.автокомпрессора)МПП ВКХ Водоканал</t>
  </si>
  <si>
    <t>Удаление сосулек и наледи с кровли (исп.автовышки)(2 раза)</t>
  </si>
  <si>
    <t>Ремонт мусорного контейнера</t>
  </si>
  <si>
    <t>Ремонт ступеней входа(п-д 1), ремонт эстакады выката контейн.д/мус.(п-д 2)</t>
  </si>
  <si>
    <t>Ремонт фасада(улица и двор)и лоджий(кв.17,19)(исп.автокрана,автовышки)</t>
  </si>
  <si>
    <t>Очистка от мусора, крепление желоба к фасаду лоджии (кв.19)(исп.альпин.)</t>
  </si>
  <si>
    <t>Благоустр.придомовой территории (завоз песка на д/пл.)</t>
  </si>
  <si>
    <t>Замена узлов учета ГВС,  ХВС на доме</t>
  </si>
  <si>
    <t>Ремонт цементной стяжки на выкатном пандусе</t>
  </si>
  <si>
    <t>Установка выключателей, евророзеток, елочной гирлянды</t>
  </si>
  <si>
    <t>Замена опорной арматуры (подвал),участков канализац.труб (исп.сварщик)(кв.38)</t>
  </si>
  <si>
    <t>Ремонт фасада по периметру дома ИП Старцева А.А.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</si>
</sst>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2" borderId="8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1"/>
  <sheetViews>
    <sheetView tabSelected="1" topLeftCell="A28" workbookViewId="0">
      <selection activeCell="E35" sqref="E35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85546875" customWidth="1"/>
    <col min="5" max="5" width="9.5703125" bestFit="1" customWidth="1"/>
  </cols>
  <sheetData>
    <row r="1" spans="2:5" ht="12" customHeight="1">
      <c r="B1" s="2" t="s">
        <v>0</v>
      </c>
      <c r="C1" s="3"/>
    </row>
    <row r="2" spans="2:5" ht="12" customHeight="1">
      <c r="B2" s="4" t="s">
        <v>6</v>
      </c>
      <c r="C2" s="3"/>
    </row>
    <row r="3" spans="2:5" ht="12" customHeight="1">
      <c r="B3" s="2" t="s">
        <v>16</v>
      </c>
      <c r="C3" s="3"/>
    </row>
    <row r="4" spans="2:5" ht="12" customHeight="1">
      <c r="B4" s="15" t="s">
        <v>12</v>
      </c>
      <c r="C4" s="5"/>
    </row>
    <row r="5" spans="2:5" ht="12" customHeight="1">
      <c r="B5" s="15" t="s">
        <v>17</v>
      </c>
      <c r="C5" s="5"/>
    </row>
    <row r="6" spans="2:5" ht="12" customHeight="1">
      <c r="B6" s="15" t="s">
        <v>13</v>
      </c>
      <c r="C6" s="5"/>
    </row>
    <row r="7" spans="2:5" ht="51.75" customHeight="1">
      <c r="B7" s="32" t="s">
        <v>7</v>
      </c>
      <c r="C7" s="33"/>
    </row>
    <row r="8" spans="2:5" ht="27" customHeight="1">
      <c r="B8" s="30" t="s">
        <v>18</v>
      </c>
      <c r="C8" s="31"/>
    </row>
    <row r="9" spans="2:5" ht="25.5" customHeight="1">
      <c r="B9" s="29" t="s">
        <v>30</v>
      </c>
      <c r="C9" s="25">
        <f>-111067.53</f>
        <v>-111067.53</v>
      </c>
    </row>
    <row r="10" spans="2:5" ht="12" customHeight="1">
      <c r="B10" s="15" t="s">
        <v>31</v>
      </c>
      <c r="C10" s="17">
        <v>-82960.55</v>
      </c>
    </row>
    <row r="11" spans="2:5" ht="12" customHeight="1">
      <c r="B11" s="15" t="s">
        <v>19</v>
      </c>
      <c r="C11" s="18">
        <v>912461.67</v>
      </c>
    </row>
    <row r="12" spans="2:5" ht="12" customHeight="1">
      <c r="B12" s="15" t="s">
        <v>20</v>
      </c>
      <c r="C12" s="27">
        <v>863264.42</v>
      </c>
    </row>
    <row r="13" spans="2:5" ht="12" customHeight="1">
      <c r="B13" s="15" t="s">
        <v>37</v>
      </c>
      <c r="C13" s="27">
        <v>24050</v>
      </c>
      <c r="E13" s="1"/>
    </row>
    <row r="14" spans="2:5" ht="12" customHeight="1">
      <c r="B14" s="15" t="s">
        <v>32</v>
      </c>
      <c r="C14" s="19">
        <f>C13+C12</f>
        <v>887314.42</v>
      </c>
    </row>
    <row r="15" spans="2:5" ht="25.5" customHeight="1">
      <c r="B15" s="34" t="s">
        <v>33</v>
      </c>
      <c r="C15" s="35"/>
    </row>
    <row r="16" spans="2:5" ht="12" customHeight="1">
      <c r="B16" s="6" t="s">
        <v>1</v>
      </c>
      <c r="C16" s="26"/>
    </row>
    <row r="17" spans="2:5" ht="12" customHeight="1">
      <c r="B17" s="7" t="s">
        <v>21</v>
      </c>
      <c r="C17" s="8">
        <v>109231.28</v>
      </c>
      <c r="E17" s="1"/>
    </row>
    <row r="18" spans="2:5" ht="12" customHeight="1">
      <c r="B18" s="9" t="s">
        <v>22</v>
      </c>
      <c r="C18" s="11">
        <v>8416.7800000000007</v>
      </c>
    </row>
    <row r="19" spans="2:5" ht="12" customHeight="1">
      <c r="B19" s="9" t="s">
        <v>23</v>
      </c>
      <c r="C19" s="12">
        <v>14257.43</v>
      </c>
    </row>
    <row r="20" spans="2:5" ht="12" customHeight="1">
      <c r="B20" s="9" t="s">
        <v>24</v>
      </c>
      <c r="C20" s="13">
        <f>5873.85+13158.16</f>
        <v>19032.010000000002</v>
      </c>
    </row>
    <row r="21" spans="2:5" ht="12" customHeight="1">
      <c r="B21" s="9" t="s">
        <v>25</v>
      </c>
      <c r="C21" s="13">
        <f>4306+5000+3875+48000+96000+2390.26+54000+13598.5</f>
        <v>227169.76</v>
      </c>
    </row>
    <row r="22" spans="2:5" ht="12" customHeight="1">
      <c r="B22" s="9" t="s">
        <v>26</v>
      </c>
      <c r="C22" s="14">
        <v>493.6</v>
      </c>
    </row>
    <row r="23" spans="2:5" ht="12" customHeight="1">
      <c r="B23" s="9" t="s">
        <v>27</v>
      </c>
      <c r="C23" s="13">
        <f>16218.37+26510</f>
        <v>42728.37</v>
      </c>
    </row>
    <row r="24" spans="2:5" ht="12" customHeight="1">
      <c r="B24" s="9" t="s">
        <v>28</v>
      </c>
      <c r="C24" s="13">
        <v>44953.26</v>
      </c>
    </row>
    <row r="25" spans="2:5" ht="12" customHeight="1">
      <c r="B25" s="9" t="s">
        <v>29</v>
      </c>
      <c r="C25" s="13">
        <f>89759.65+9527.93+1966.19</f>
        <v>101253.76999999999</v>
      </c>
    </row>
    <row r="26" spans="2:5" ht="12" customHeight="1">
      <c r="B26" s="9" t="s">
        <v>14</v>
      </c>
      <c r="C26" s="10">
        <v>3012.83</v>
      </c>
    </row>
    <row r="27" spans="2:5" ht="12" customHeight="1">
      <c r="B27" s="9" t="s">
        <v>15</v>
      </c>
      <c r="C27" s="10">
        <v>3195.64</v>
      </c>
    </row>
    <row r="28" spans="2:5" ht="12" customHeight="1">
      <c r="B28" s="9" t="s">
        <v>38</v>
      </c>
      <c r="C28" s="13">
        <v>11250</v>
      </c>
    </row>
    <row r="29" spans="2:5" ht="12" customHeight="1">
      <c r="B29" s="9" t="s">
        <v>2</v>
      </c>
      <c r="C29" s="14">
        <v>6860.31</v>
      </c>
    </row>
    <row r="30" spans="2:5" ht="12" customHeight="1">
      <c r="B30" s="9" t="s">
        <v>3</v>
      </c>
      <c r="C30" s="13">
        <f>14715.69+20468.67+300+44.1</f>
        <v>35528.46</v>
      </c>
    </row>
    <row r="31" spans="2:5" ht="12" customHeight="1">
      <c r="B31" s="9" t="s">
        <v>4</v>
      </c>
      <c r="C31" s="13">
        <f>53824.29+6530.82+1644.09</f>
        <v>61999.199999999997</v>
      </c>
    </row>
    <row r="32" spans="2:5" ht="12" customHeight="1">
      <c r="B32" s="9" t="s">
        <v>5</v>
      </c>
      <c r="C32" s="13">
        <f>14824.95+3186.16</f>
        <v>18011.11</v>
      </c>
    </row>
    <row r="33" spans="2:5" ht="12" customHeight="1">
      <c r="B33" s="9" t="s">
        <v>11</v>
      </c>
      <c r="C33" s="13">
        <f>57946.13+17643.38</f>
        <v>75589.509999999995</v>
      </c>
    </row>
    <row r="34" spans="2:5" ht="28.5" customHeight="1">
      <c r="B34" s="20" t="s">
        <v>34</v>
      </c>
      <c r="C34" s="16"/>
    </row>
    <row r="35" spans="2:5" ht="12" customHeight="1">
      <c r="B35" s="9" t="s">
        <v>45</v>
      </c>
      <c r="C35" s="28">
        <v>3691.4</v>
      </c>
      <c r="E35" s="1"/>
    </row>
    <row r="36" spans="2:5" ht="12" customHeight="1">
      <c r="B36" s="9" t="s">
        <v>49</v>
      </c>
      <c r="C36" s="28">
        <f>4154+2942</f>
        <v>7096</v>
      </c>
    </row>
    <row r="37" spans="2:5" ht="12" customHeight="1">
      <c r="B37" s="9" t="s">
        <v>44</v>
      </c>
      <c r="C37" s="28">
        <v>3000</v>
      </c>
    </row>
    <row r="38" spans="2:5" ht="12" customHeight="1">
      <c r="B38" s="9" t="s">
        <v>39</v>
      </c>
      <c r="C38" s="28">
        <v>6119.48</v>
      </c>
    </row>
    <row r="39" spans="2:5" ht="12" customHeight="1">
      <c r="B39" s="9" t="s">
        <v>46</v>
      </c>
      <c r="C39" s="28">
        <v>21170</v>
      </c>
    </row>
    <row r="40" spans="2:5" ht="12" customHeight="1">
      <c r="B40" s="9" t="s">
        <v>43</v>
      </c>
      <c r="C40" s="28">
        <f>7792.5+9792.5+17100</f>
        <v>34685</v>
      </c>
    </row>
    <row r="41" spans="2:5" ht="12" customHeight="1">
      <c r="B41" s="9" t="s">
        <v>50</v>
      </c>
      <c r="C41" s="28">
        <v>81746</v>
      </c>
    </row>
    <row r="42" spans="2:5" ht="12" customHeight="1">
      <c r="B42" s="9" t="s">
        <v>42</v>
      </c>
      <c r="C42" s="28">
        <v>2540</v>
      </c>
    </row>
    <row r="43" spans="2:5" ht="12" customHeight="1">
      <c r="B43" s="9" t="s">
        <v>47</v>
      </c>
      <c r="C43" s="28">
        <v>1744.4</v>
      </c>
    </row>
    <row r="44" spans="2:5" ht="12" customHeight="1">
      <c r="B44" s="9" t="s">
        <v>41</v>
      </c>
      <c r="C44" s="28">
        <f>2104.9</f>
        <v>2104.9</v>
      </c>
    </row>
    <row r="45" spans="2:5" ht="12" customHeight="1">
      <c r="B45" s="9" t="s">
        <v>40</v>
      </c>
      <c r="C45" s="28">
        <f>2500+3600</f>
        <v>6100</v>
      </c>
    </row>
    <row r="46" spans="2:5" ht="12" customHeight="1">
      <c r="B46" s="9" t="s">
        <v>48</v>
      </c>
      <c r="C46" s="28">
        <v>2648.27</v>
      </c>
    </row>
    <row r="47" spans="2:5" ht="24.75" customHeight="1">
      <c r="B47" s="21" t="s">
        <v>35</v>
      </c>
      <c r="C47" s="16">
        <f>C9+C12-C11</f>
        <v>-160264.78000000003</v>
      </c>
    </row>
    <row r="48" spans="2:5" ht="26.25" customHeight="1">
      <c r="B48" s="22" t="s">
        <v>36</v>
      </c>
      <c r="C48" s="16">
        <f>C10+C14-C17-C18-C20-C19-C21-C22-C23-C24-C25-C26-C27-C28-C29-C30-C31-C32-C33-C35-C36-C37-C38-C39-C40-C41-C42-C43-C44-C45-C46</f>
        <v>-151274.90000000005</v>
      </c>
    </row>
    <row r="49" spans="2:3" ht="12" customHeight="1">
      <c r="B49" s="23" t="s">
        <v>8</v>
      </c>
      <c r="C49" s="24"/>
    </row>
    <row r="50" spans="2:3" ht="12" customHeight="1">
      <c r="B50" s="24" t="s">
        <v>9</v>
      </c>
      <c r="C50" s="24"/>
    </row>
    <row r="51" spans="2:3" ht="12" customHeight="1">
      <c r="B51" s="23" t="s">
        <v>10</v>
      </c>
      <c r="C51" s="24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2018-03-30T07:36:21Z</dcterms:modified>
</cp:coreProperties>
</file>