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42" i="5" l="1"/>
  <c r="C28" i="5"/>
  <c r="C29" i="5"/>
  <c r="C30" i="5"/>
  <c r="C27" i="5"/>
  <c r="C26" i="5"/>
  <c r="C25" i="5"/>
  <c r="C24" i="5"/>
  <c r="C23" i="5"/>
  <c r="C22" i="5"/>
  <c r="C21" i="5"/>
  <c r="C20" i="5"/>
  <c r="C19" i="5"/>
  <c r="C18" i="5"/>
  <c r="C11" i="5"/>
  <c r="C13" i="5"/>
  <c r="C40" i="5"/>
  <c r="C39" i="5"/>
  <c r="C38" i="5"/>
  <c r="C37" i="5"/>
  <c r="C36" i="5"/>
  <c r="C35" i="5"/>
  <c r="C34" i="5"/>
  <c r="C33" i="5"/>
  <c r="C32" i="5"/>
  <c r="C41" i="5"/>
  <c r="C14" i="5" l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<sst xmlns="http://schemas.openxmlformats.org/spreadsheetml/2006/main" count="45" uniqueCount="45">
  <si>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</si>
  <si>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</si>
  <si>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</si>
  <si>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</si>
  <si>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</si>
  <si>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</si>
  <si>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</si>
  <si>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пер.Ботанический, д.31</t>
  </si>
  <si>
    <t>3)       Дата принятия в управление:    01.05.2014г.</t>
  </si>
  <si>
    <t>2)       Площадь дома 3392,8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</si>
  <si>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</si>
  <si>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</si>
  <si>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</si>
  <si>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</si>
  <si>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</si>
  <si>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</si>
  <si>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</si>
  <si>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</si>
  <si>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</si>
  <si>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</si>
  <si>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</si>
  <si>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</si>
  <si>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</si>
  <si>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</si>
  <si>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</si>
  <si>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Услуги видеонаблюдения</t>
  </si>
  <si>
    <t xml:space="preserve"> 4.5 Поступило от ПАО"МТС",ООО"Нэт Бай Нэт Холдинг"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</si>
  <si>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</si>
  <si>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</si>
  <si>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</si>
  <si>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</si>
  <si>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</si>
  <si>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</si>
  <si>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</si>
  <si>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2.2.Задолженность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</si>
  <si>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</si>
  <si>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</si>
  <si>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Поверка тепловычислителя, расходомера, термометров сопротивления ЦСМ</t>
  </si>
  <si>
    <t>Установка доводчика на двери, восстановление металлической кровли</t>
  </si>
  <si>
    <t>Ремонт металлических барьерных ограждений перехода</t>
  </si>
  <si>
    <t xml:space="preserve">Установка манометров, кранов, промывка канализационных труб в техподполье </t>
  </si>
  <si>
    <t>Ремонт  мусоропровода на доме</t>
  </si>
  <si>
    <t>Ремонт электропроводки и освещения с заменой прожектора, датчика движения</t>
  </si>
  <si>
    <t>Ремонт порожков крыльца, поручня входа в подъезд</t>
  </si>
  <si>
    <t>Изготовление и ремонт с заменой колесной опоры мусорных контейнеров 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</si>
</sst>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vertical="center"/>
    </xf>
    <xf numFmtId="0" fontId="0" fillId="0" borderId="0" xfId="0"/>
    <xf numFmtId="2" fontId="0" fillId="0" borderId="0" xfId="0" applyNumberFormat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6" workbookViewId="0">
      <selection activeCell="F9" sqref="F9"/>
    </sheetView>
  </sheetViews>
  <sheetFormatPr defaultRowHeight="12" customHeight="1" x14ac:dyDescent="0.25"/>
  <cols>
    <col min="1" max="1" width="1.42578125" customWidth="1"/>
    <col min="2" max="2" width="78.28515625" customWidth="1"/>
    <col min="3" max="3" width="14.140625" customWidth="1"/>
    <col min="5" max="5" width="9.5703125" bestFit="1" customWidth="1"/>
  </cols>
  <sheetData>
    <row r="1" spans="1:5" ht="12" customHeight="1" x14ac:dyDescent="0.25">
      <c r="A1" s="3"/>
      <c r="B1" s="2" t="s">
        <v>0</v>
      </c>
      <c r="C1" s="3"/>
    </row>
    <row r="2" spans="1:5" ht="12" customHeight="1" x14ac:dyDescent="0.25">
      <c r="A2" s="3"/>
      <c r="B2" s="4" t="s">
        <v>2</v>
      </c>
      <c r="C2" s="3"/>
    </row>
    <row r="3" spans="1:5" ht="12" customHeight="1" x14ac:dyDescent="0.25">
      <c r="A3" s="3"/>
      <c r="B3" s="2" t="s">
        <v>32</v>
      </c>
      <c r="C3" s="3"/>
    </row>
    <row r="4" spans="1:5" ht="12" customHeight="1" x14ac:dyDescent="0.25">
      <c r="A4" s="3"/>
      <c r="B4" s="9" t="s">
        <v>7</v>
      </c>
      <c r="C4" s="5"/>
    </row>
    <row r="5" spans="1:5" ht="12" customHeight="1" x14ac:dyDescent="0.25">
      <c r="A5" s="3"/>
      <c r="B5" s="9" t="s">
        <v>9</v>
      </c>
      <c r="C5" s="5"/>
    </row>
    <row r="6" spans="1:5" ht="12" customHeight="1" x14ac:dyDescent="0.25">
      <c r="A6" s="3"/>
      <c r="B6" s="9" t="s">
        <v>8</v>
      </c>
      <c r="C6" s="5"/>
    </row>
    <row r="7" spans="1:5" ht="51.75" customHeight="1" x14ac:dyDescent="0.25">
      <c r="A7" s="3"/>
      <c r="B7" s="32" t="s">
        <v>3</v>
      </c>
      <c r="C7" s="33"/>
    </row>
    <row r="8" spans="1:5" ht="27" customHeight="1" x14ac:dyDescent="0.25">
      <c r="A8" s="3"/>
      <c r="B8" s="30" t="s">
        <v>10</v>
      </c>
      <c r="C8" s="31"/>
    </row>
    <row r="9" spans="1:5" ht="25.5" customHeight="1" x14ac:dyDescent="0.25">
      <c r="A9" s="3"/>
      <c r="B9" s="29" t="s">
        <v>33</v>
      </c>
      <c r="C9" s="11">
        <v>-6073.45</v>
      </c>
    </row>
    <row r="10" spans="1:5" ht="12" customHeight="1" x14ac:dyDescent="0.25">
      <c r="A10" s="3"/>
      <c r="B10" s="9" t="s">
        <v>34</v>
      </c>
      <c r="C10" s="12">
        <v>-244511.87</v>
      </c>
    </row>
    <row r="11" spans="1:5" ht="12" customHeight="1" x14ac:dyDescent="0.25">
      <c r="A11" s="3"/>
      <c r="B11" s="9" t="s">
        <v>17</v>
      </c>
      <c r="C11" s="19">
        <f>489766.62</f>
        <v>489766.62</v>
      </c>
    </row>
    <row r="12" spans="1:5" ht="12" customHeight="1" x14ac:dyDescent="0.25">
      <c r="A12" s="3"/>
      <c r="B12" s="9" t="s">
        <v>18</v>
      </c>
      <c r="C12" s="20">
        <v>491322.98</v>
      </c>
    </row>
    <row r="13" spans="1:5" ht="12" customHeight="1" x14ac:dyDescent="0.25">
      <c r="A13" s="3"/>
      <c r="B13" s="9" t="s">
        <v>26</v>
      </c>
      <c r="C13" s="20">
        <f>5400</f>
        <v>5400</v>
      </c>
      <c r="E13" s="1"/>
    </row>
    <row r="14" spans="1:5" ht="12" customHeight="1" x14ac:dyDescent="0.25">
      <c r="A14" s="3"/>
      <c r="B14" s="9" t="s">
        <v>19</v>
      </c>
      <c r="C14" s="13">
        <f>C13+C12</f>
        <v>496722.98</v>
      </c>
      <c r="E14" s="23"/>
    </row>
    <row r="15" spans="1:5" ht="25.5" customHeight="1" x14ac:dyDescent="0.25">
      <c r="A15" s="3"/>
      <c r="B15" s="34" t="s">
        <v>20</v>
      </c>
      <c r="C15" s="35"/>
    </row>
    <row r="16" spans="1:5" ht="12" customHeight="1" x14ac:dyDescent="0.25">
      <c r="A16" s="3"/>
      <c r="B16" s="6" t="s">
        <v>1</v>
      </c>
      <c r="C16" s="21"/>
    </row>
    <row r="17" spans="1:5" ht="12" customHeight="1" x14ac:dyDescent="0.25">
      <c r="A17" s="3"/>
      <c r="B17" s="7" t="s">
        <v>11</v>
      </c>
      <c r="C17" s="27">
        <v>69112.37</v>
      </c>
      <c r="E17" s="23"/>
    </row>
    <row r="18" spans="1:5" ht="12" customHeight="1" x14ac:dyDescent="0.25">
      <c r="A18" s="3"/>
      <c r="B18" s="8" t="s">
        <v>12</v>
      </c>
      <c r="C18" s="24">
        <f>3204.56</f>
        <v>3204.56</v>
      </c>
    </row>
    <row r="19" spans="1:5" ht="12" customHeight="1" x14ac:dyDescent="0.25">
      <c r="A19" s="3"/>
      <c r="B19" s="8" t="s">
        <v>13</v>
      </c>
      <c r="C19" s="26">
        <f>6106.32</f>
        <v>6106.32</v>
      </c>
    </row>
    <row r="20" spans="1:5" ht="12" customHeight="1" x14ac:dyDescent="0.25">
      <c r="A20" s="3"/>
      <c r="B20" s="8" t="s">
        <v>14</v>
      </c>
      <c r="C20" s="26">
        <f>4087.7</f>
        <v>4087.7</v>
      </c>
    </row>
    <row r="21" spans="1:5" ht="12" customHeight="1" x14ac:dyDescent="0.25">
      <c r="A21" s="3"/>
      <c r="B21" s="8" t="s">
        <v>15</v>
      </c>
      <c r="C21" s="25">
        <f>67464+17500+1092.6+1092.6+1834+1285+42000</f>
        <v>132268.20000000001</v>
      </c>
    </row>
    <row r="22" spans="1:5" ht="12" customHeight="1" x14ac:dyDescent="0.25">
      <c r="A22" s="3"/>
      <c r="B22" s="8" t="s">
        <v>16</v>
      </c>
      <c r="C22" s="26">
        <f>1065.3</f>
        <v>1065.3</v>
      </c>
    </row>
    <row r="23" spans="1:5" ht="12" customHeight="1" x14ac:dyDescent="0.25">
      <c r="A23" s="3"/>
      <c r="B23" s="8" t="s">
        <v>22</v>
      </c>
      <c r="C23" s="26">
        <f>14409.01</f>
        <v>14409.01</v>
      </c>
    </row>
    <row r="24" spans="1:5" ht="12" customHeight="1" x14ac:dyDescent="0.25">
      <c r="A24" s="3"/>
      <c r="B24" s="8" t="s">
        <v>23</v>
      </c>
      <c r="C24" s="24">
        <f>5798.64</f>
        <v>5798.64</v>
      </c>
    </row>
    <row r="25" spans="1:5" ht="12" customHeight="1" x14ac:dyDescent="0.25">
      <c r="A25" s="3"/>
      <c r="B25" s="8" t="s">
        <v>24</v>
      </c>
      <c r="C25" s="24">
        <f>10849.74+8702.48</f>
        <v>19552.22</v>
      </c>
    </row>
    <row r="26" spans="1:5" ht="12" customHeight="1" x14ac:dyDescent="0.25">
      <c r="A26" s="3"/>
      <c r="B26" s="8" t="s">
        <v>27</v>
      </c>
      <c r="C26" s="25">
        <f>10961.09</f>
        <v>10961.09</v>
      </c>
    </row>
    <row r="27" spans="1:5" ht="12" customHeight="1" x14ac:dyDescent="0.25">
      <c r="A27" s="3"/>
      <c r="B27" s="8" t="s">
        <v>28</v>
      </c>
      <c r="C27" s="26">
        <f>6276.61+9933.48</f>
        <v>16210.09</v>
      </c>
    </row>
    <row r="28" spans="1:5" ht="12" customHeight="1" x14ac:dyDescent="0.25">
      <c r="A28" s="3"/>
      <c r="B28" s="8" t="s">
        <v>29</v>
      </c>
      <c r="C28" s="26">
        <f>3305.22+37602.31+1191.95</f>
        <v>42099.479999999996</v>
      </c>
    </row>
    <row r="29" spans="1:5" ht="12" customHeight="1" x14ac:dyDescent="0.25">
      <c r="A29" s="3"/>
      <c r="B29" s="8" t="s">
        <v>30</v>
      </c>
      <c r="C29" s="26">
        <f>5916.35+2036.93</f>
        <v>7953.2800000000007</v>
      </c>
    </row>
    <row r="30" spans="1:5" ht="12" customHeight="1" x14ac:dyDescent="0.25">
      <c r="A30" s="3"/>
      <c r="B30" s="8" t="s">
        <v>31</v>
      </c>
      <c r="C30" s="26">
        <f>46820.62</f>
        <v>46820.62</v>
      </c>
    </row>
    <row r="31" spans="1:5" ht="28.5" customHeight="1" x14ac:dyDescent="0.25">
      <c r="A31" s="3"/>
      <c r="B31" s="14" t="s">
        <v>21</v>
      </c>
      <c r="C31" s="10"/>
    </row>
    <row r="32" spans="1:5" ht="12" customHeight="1" x14ac:dyDescent="0.25">
      <c r="A32" s="3"/>
      <c r="B32" s="8" t="s">
        <v>44</v>
      </c>
      <c r="C32" s="28">
        <f>8800+8800+8343</f>
        <v>25943</v>
      </c>
      <c r="E32" s="23"/>
    </row>
    <row r="33" spans="1:5" ht="12" customHeight="1" x14ac:dyDescent="0.25">
      <c r="A33" s="3"/>
      <c r="B33" s="8" t="s">
        <v>37</v>
      </c>
      <c r="C33" s="28">
        <f>29874</f>
        <v>29874</v>
      </c>
    </row>
    <row r="34" spans="1:5" ht="12" customHeight="1" x14ac:dyDescent="0.25">
      <c r="A34" s="3"/>
      <c r="B34" s="8" t="s">
        <v>43</v>
      </c>
      <c r="C34" s="28">
        <f>3952</f>
        <v>3952</v>
      </c>
    </row>
    <row r="35" spans="1:5" ht="12" customHeight="1" x14ac:dyDescent="0.25">
      <c r="A35" s="3"/>
      <c r="B35" s="8" t="s">
        <v>39</v>
      </c>
      <c r="C35" s="28">
        <f>6124</f>
        <v>6124</v>
      </c>
    </row>
    <row r="36" spans="1:5" s="22" customFormat="1" ht="12" customHeight="1" x14ac:dyDescent="0.25">
      <c r="A36" s="3"/>
      <c r="B36" s="8" t="s">
        <v>42</v>
      </c>
      <c r="C36" s="28">
        <f>2204.2+2594</f>
        <v>4798.2</v>
      </c>
    </row>
    <row r="37" spans="1:5" ht="12" customHeight="1" x14ac:dyDescent="0.25">
      <c r="A37" s="3"/>
      <c r="B37" s="8" t="s">
        <v>41</v>
      </c>
      <c r="C37" s="28">
        <f>1169</f>
        <v>1169</v>
      </c>
    </row>
    <row r="38" spans="1:5" s="22" customFormat="1" ht="12" customHeight="1" x14ac:dyDescent="0.25">
      <c r="A38" s="3"/>
      <c r="B38" s="8" t="s">
        <v>40</v>
      </c>
      <c r="C38" s="28">
        <f>3821</f>
        <v>3821</v>
      </c>
    </row>
    <row r="39" spans="1:5" s="22" customFormat="1" ht="12" customHeight="1" x14ac:dyDescent="0.25">
      <c r="A39" s="3"/>
      <c r="B39" s="8" t="s">
        <v>38</v>
      </c>
      <c r="C39" s="28">
        <f>9264</f>
        <v>9264</v>
      </c>
    </row>
    <row r="40" spans="1:5" ht="12" customHeight="1" x14ac:dyDescent="0.25">
      <c r="A40" s="3"/>
      <c r="B40" s="8" t="s">
        <v>25</v>
      </c>
      <c r="C40" s="28">
        <f>3000</f>
        <v>3000</v>
      </c>
    </row>
    <row r="41" spans="1:5" ht="24.75" customHeight="1" x14ac:dyDescent="0.25">
      <c r="A41" s="3"/>
      <c r="B41" s="15" t="s">
        <v>35</v>
      </c>
      <c r="C41" s="10">
        <f>C9+C12-C11</f>
        <v>-4517.0900000000256</v>
      </c>
      <c r="E41" s="23"/>
    </row>
    <row r="42" spans="1:5" ht="26.25" customHeight="1" x14ac:dyDescent="0.25">
      <c r="A42" s="3"/>
      <c r="B42" s="16" t="s">
        <v>36</v>
      </c>
      <c r="C42" s="10">
        <f>C10+C14-C17-C18-C20-C19-C21-C22-C23-C24-C25-C26-C27-C28-C29-C30-C32-C33-C34-C35-C36-C37-C38-C39-C40</f>
        <v>-215382.97000000006</v>
      </c>
    </row>
    <row r="43" spans="1:5" ht="12" customHeight="1" x14ac:dyDescent="0.25">
      <c r="A43" s="3"/>
      <c r="B43" s="17" t="s">
        <v>4</v>
      </c>
      <c r="C43" s="18"/>
    </row>
    <row r="44" spans="1:5" ht="12" customHeight="1" x14ac:dyDescent="0.25">
      <c r="A44" s="3"/>
      <c r="B44" s="18" t="s">
        <v>5</v>
      </c>
      <c r="C44" s="18"/>
    </row>
    <row r="45" spans="1:5" ht="12" customHeight="1" x14ac:dyDescent="0.25">
      <c r="A45" s="3"/>
      <c r="B45" s="17" t="s">
        <v>6</v>
      </c>
      <c r="C45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2022-02-28T09:26:20Z</dcterms:modified>
</cp:coreProperties>
</file>