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12" i="5"/>
  <c r="C11" i="5"/>
  <c r="C39" i="5"/>
  <c r="C38" i="5"/>
  <c r="C37" i="5"/>
  <c r="C36" i="5"/>
  <c r="C35" i="5"/>
  <c r="C34" i="5"/>
  <c r="C33" i="5"/>
  <c r="C32" i="5"/>
  <c r="C40" i="5" l="1"/>
  <c r="C14" i="5" l="1"/>
  <c r="C41" i="5" l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<sst xmlns="http://schemas.openxmlformats.org/spreadsheetml/2006/main" count="44" uniqueCount="44">
  <si>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</si>
  <si>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</si>
  <si>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</si>
  <si>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</si>
  <si>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</si>
  <si>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</si>
  <si>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</si>
  <si>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</si>
  <si>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</si>
  <si>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</si>
  <si>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</si>
  <si>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</si>
  <si>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</si>
  <si>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</si>
  <si>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</si>
  <si>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</si>
  <si>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</si>
  <si>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</si>
  <si>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 "МТС",ПАО"Вымпелком",ПАО"Ростелеком"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</si>
  <si>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</si>
  <si>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</si>
  <si>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</si>
  <si>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</si>
  <si>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9) ОДН по холодному и горячему водоснабжению</t>
  </si>
  <si>
    <t>8) Тех.обслуживание газопровода ВГС</t>
  </si>
  <si>
    <t>2)       Площадь дома 5337,3 кв.м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</si>
  <si>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</si>
  <si>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</si>
  <si>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</si>
  <si>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</si>
  <si>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</si>
  <si>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</si>
  <si>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</si>
  <si>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</si>
  <si>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</si>
  <si>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</si>
  <si>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Замена участка стояка на системе ХВС в кв.33,39</t>
  </si>
  <si>
    <t>Изготовление металлического каркаса</t>
  </si>
  <si>
    <t>Ремонт окон и двери с заменой ручек, петель</t>
  </si>
  <si>
    <t>Ремонт мусорного контейнера</t>
  </si>
  <si>
    <t>Ремонт освещения на лестничных клетках, в подвале</t>
  </si>
  <si>
    <t xml:space="preserve">Ремонт канализации с заменой участка труб в кв.3 </t>
  </si>
  <si>
    <t>Замена участков ливнёвки канализации в т/подполье (исп.сварщика)</t>
  </si>
  <si>
    <t>Ремонт инж.сетей ЦО и ГВС с заменой вентилей, стояков, ливнёвки кв.63,3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</si>
</sst>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/>
    <xf numFmtId="2" fontId="5" fillId="2" borderId="1" xfId="0" applyNumberFormat="1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abSelected="1" topLeftCell="A25" workbookViewId="0">
      <selection activeCell="G16" sqref="G16"/>
    </sheetView>
  </sheetViews>
  <sheetFormatPr defaultRowHeight="12" customHeight="1" x14ac:dyDescent="0.25"/>
  <cols>
    <col min="1" max="1" width="1.42578125" customWidth="1"/>
    <col min="2" max="2" width="78" customWidth="1"/>
    <col min="3" max="3" width="12.28515625" customWidth="1"/>
    <col min="4" max="4" width="4.8554687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31</v>
      </c>
    </row>
    <row r="4" spans="2:5" ht="12" customHeight="1" x14ac:dyDescent="0.25">
      <c r="B4" s="5" t="s">
        <v>7</v>
      </c>
      <c r="C4" s="6"/>
    </row>
    <row r="5" spans="2:5" ht="12" customHeight="1" x14ac:dyDescent="0.25">
      <c r="B5" s="5" t="s">
        <v>25</v>
      </c>
      <c r="C5" s="6"/>
    </row>
    <row r="6" spans="2:5" ht="12" customHeight="1" x14ac:dyDescent="0.25">
      <c r="B6" s="5" t="s">
        <v>8</v>
      </c>
      <c r="C6" s="6"/>
    </row>
    <row r="7" spans="2:5" ht="61.15" customHeight="1" x14ac:dyDescent="0.25">
      <c r="B7" s="32" t="s">
        <v>3</v>
      </c>
      <c r="C7" s="33"/>
    </row>
    <row r="8" spans="2:5" ht="27" customHeight="1" x14ac:dyDescent="0.25">
      <c r="B8" s="34" t="s">
        <v>15</v>
      </c>
      <c r="C8" s="35"/>
    </row>
    <row r="9" spans="2:5" ht="25.5" customHeight="1" x14ac:dyDescent="0.25">
      <c r="B9" s="7" t="s">
        <v>32</v>
      </c>
      <c r="C9" s="27">
        <v>-21360.46</v>
      </c>
    </row>
    <row r="10" spans="2:5" ht="12" customHeight="1" x14ac:dyDescent="0.25">
      <c r="B10" s="5" t="s">
        <v>33</v>
      </c>
      <c r="C10" s="31">
        <v>-32658.75</v>
      </c>
    </row>
    <row r="11" spans="2:5" ht="12" customHeight="1" x14ac:dyDescent="0.25">
      <c r="B11" s="5" t="s">
        <v>16</v>
      </c>
      <c r="C11" s="26">
        <f>764766.24</f>
        <v>764766.24</v>
      </c>
    </row>
    <row r="12" spans="2:5" ht="12" customHeight="1" x14ac:dyDescent="0.25">
      <c r="B12" s="5" t="s">
        <v>17</v>
      </c>
      <c r="C12" s="23">
        <f>758178.49</f>
        <v>758178.49</v>
      </c>
    </row>
    <row r="13" spans="2:5" ht="12" customHeight="1" x14ac:dyDescent="0.25">
      <c r="B13" s="5" t="s">
        <v>18</v>
      </c>
      <c r="C13" s="23">
        <v>0</v>
      </c>
      <c r="E13" s="2"/>
    </row>
    <row r="14" spans="2:5" ht="12" customHeight="1" x14ac:dyDescent="0.25">
      <c r="B14" s="5" t="s">
        <v>19</v>
      </c>
      <c r="C14" s="30">
        <f>C13+C12</f>
        <v>758178.49</v>
      </c>
      <c r="E14" s="25"/>
    </row>
    <row r="15" spans="2:5" ht="25.5" customHeight="1" x14ac:dyDescent="0.25">
      <c r="B15" s="36" t="s">
        <v>20</v>
      </c>
      <c r="C15" s="37"/>
    </row>
    <row r="16" spans="2:5" ht="12" customHeight="1" x14ac:dyDescent="0.25">
      <c r="B16" s="15" t="s">
        <v>1</v>
      </c>
      <c r="C16" s="16"/>
    </row>
    <row r="17" spans="2:5" ht="12" customHeight="1" x14ac:dyDescent="0.25">
      <c r="B17" s="17" t="s">
        <v>9</v>
      </c>
      <c r="C17" s="18">
        <f>135666.86</f>
        <v>135666.85999999999</v>
      </c>
      <c r="E17" s="25"/>
    </row>
    <row r="18" spans="2:5" ht="12" customHeight="1" x14ac:dyDescent="0.25">
      <c r="B18" s="19" t="s">
        <v>10</v>
      </c>
      <c r="C18" s="29">
        <f>4908.74</f>
        <v>4908.74</v>
      </c>
    </row>
    <row r="19" spans="2:5" ht="12" customHeight="1" x14ac:dyDescent="0.25">
      <c r="B19" s="19" t="s">
        <v>11</v>
      </c>
      <c r="C19" s="20">
        <f>9353.67</f>
        <v>9353.67</v>
      </c>
    </row>
    <row r="20" spans="2:5" ht="12" customHeight="1" x14ac:dyDescent="0.25">
      <c r="B20" s="19" t="s">
        <v>12</v>
      </c>
      <c r="C20" s="21">
        <f>6261.55</f>
        <v>6261.55</v>
      </c>
    </row>
    <row r="21" spans="2:5" ht="12" customHeight="1" x14ac:dyDescent="0.25">
      <c r="B21" s="19" t="s">
        <v>13</v>
      </c>
      <c r="C21" s="21">
        <f>17500+3420+6500+5455.8+5582+2000+59124+66000</f>
        <v>165581.79999999999</v>
      </c>
    </row>
    <row r="22" spans="2:5" ht="12" customHeight="1" x14ac:dyDescent="0.25">
      <c r="B22" s="19" t="s">
        <v>14</v>
      </c>
      <c r="C22" s="22">
        <f>2738.44+2120</f>
        <v>4858.4400000000005</v>
      </c>
    </row>
    <row r="23" spans="2:5" ht="12" customHeight="1" x14ac:dyDescent="0.25">
      <c r="B23" s="19" t="s">
        <v>22</v>
      </c>
      <c r="C23" s="21">
        <f>25571.52</f>
        <v>25571.52</v>
      </c>
    </row>
    <row r="24" spans="2:5" ht="12" customHeight="1" x14ac:dyDescent="0.25">
      <c r="B24" s="19" t="s">
        <v>24</v>
      </c>
      <c r="C24" s="21">
        <f>10241.28</f>
        <v>10241.280000000001</v>
      </c>
    </row>
    <row r="25" spans="2:5" ht="12" customHeight="1" x14ac:dyDescent="0.25">
      <c r="B25" s="19" t="s">
        <v>23</v>
      </c>
      <c r="C25" s="21">
        <f>15217.08</f>
        <v>15217.08</v>
      </c>
    </row>
    <row r="26" spans="2:5" ht="12" customHeight="1" x14ac:dyDescent="0.25">
      <c r="B26" s="19" t="s">
        <v>26</v>
      </c>
      <c r="C26" s="22">
        <f>11649.33</f>
        <v>11649.33</v>
      </c>
    </row>
    <row r="27" spans="2:5" ht="12" customHeight="1" x14ac:dyDescent="0.25">
      <c r="B27" s="19" t="s">
        <v>27</v>
      </c>
      <c r="C27" s="22">
        <f>9873.9+13465.57</f>
        <v>23339.47</v>
      </c>
    </row>
    <row r="28" spans="2:5" ht="12" customHeight="1" x14ac:dyDescent="0.25">
      <c r="B28" s="19" t="s">
        <v>28</v>
      </c>
      <c r="C28" s="21">
        <f>5171.17+84957.08+1680.32</f>
        <v>91808.57</v>
      </c>
    </row>
    <row r="29" spans="2:5" ht="12" customHeight="1" x14ac:dyDescent="0.25">
      <c r="B29" s="19" t="s">
        <v>29</v>
      </c>
      <c r="C29" s="21">
        <f>9256.39+3007.77</f>
        <v>12264.16</v>
      </c>
    </row>
    <row r="30" spans="2:5" ht="12" customHeight="1" x14ac:dyDescent="0.25">
      <c r="B30" s="19" t="s">
        <v>30</v>
      </c>
      <c r="C30" s="21">
        <f>73654.75</f>
        <v>73654.75</v>
      </c>
    </row>
    <row r="31" spans="2:5" ht="28.5" customHeight="1" x14ac:dyDescent="0.25">
      <c r="B31" s="9" t="s">
        <v>21</v>
      </c>
      <c r="C31" s="10"/>
      <c r="E31" s="2"/>
    </row>
    <row r="32" spans="2:5" ht="12" customHeight="1" x14ac:dyDescent="0.25">
      <c r="B32" s="19" t="s">
        <v>36</v>
      </c>
      <c r="C32" s="24">
        <f>10382</f>
        <v>10382</v>
      </c>
      <c r="E32" s="25"/>
    </row>
    <row r="33" spans="2:5" ht="12" customHeight="1" x14ac:dyDescent="0.25">
      <c r="B33" s="19" t="s">
        <v>37</v>
      </c>
      <c r="C33" s="24">
        <f>22622</f>
        <v>22622</v>
      </c>
    </row>
    <row r="34" spans="2:5" ht="12" customHeight="1" x14ac:dyDescent="0.25">
      <c r="B34" s="19" t="s">
        <v>38</v>
      </c>
      <c r="C34" s="24">
        <f>10044</f>
        <v>10044</v>
      </c>
    </row>
    <row r="35" spans="2:5" ht="12" customHeight="1" x14ac:dyDescent="0.25">
      <c r="B35" s="19" t="s">
        <v>39</v>
      </c>
      <c r="C35" s="24">
        <f>2471+2586</f>
        <v>5057</v>
      </c>
    </row>
    <row r="36" spans="2:5" ht="12" customHeight="1" x14ac:dyDescent="0.25">
      <c r="B36" s="19" t="s">
        <v>40</v>
      </c>
      <c r="C36" s="24">
        <f>2987.58+1586</f>
        <v>4573.58</v>
      </c>
    </row>
    <row r="37" spans="2:5" ht="12" customHeight="1" x14ac:dyDescent="0.25">
      <c r="B37" s="19" t="s">
        <v>41</v>
      </c>
      <c r="C37" s="24">
        <f>21261</f>
        <v>21261</v>
      </c>
    </row>
    <row r="38" spans="2:5" ht="12" customHeight="1" x14ac:dyDescent="0.25">
      <c r="B38" s="19" t="s">
        <v>43</v>
      </c>
      <c r="C38" s="24">
        <f>2630+42217</f>
        <v>44847</v>
      </c>
    </row>
    <row r="39" spans="2:5" ht="12" customHeight="1" x14ac:dyDescent="0.25">
      <c r="B39" s="19" t="s">
        <v>42</v>
      </c>
      <c r="C39" s="24">
        <f>16602</f>
        <v>16602</v>
      </c>
    </row>
    <row r="40" spans="2:5" ht="24.75" customHeight="1" x14ac:dyDescent="0.25">
      <c r="B40" s="11" t="s">
        <v>34</v>
      </c>
      <c r="C40" s="28">
        <f>C9+C12-C11</f>
        <v>-27948.209999999963</v>
      </c>
      <c r="D40" s="14"/>
      <c r="E40" s="25"/>
    </row>
    <row r="41" spans="2:5" ht="26.25" customHeight="1" x14ac:dyDescent="0.25">
      <c r="B41" s="12" t="s">
        <v>35</v>
      </c>
      <c r="C41" s="28">
        <f>C10+C14-C17-C18-C20-C19-C21-C22-C23-C24-C25-C26-C27-C28-C29-C30-C32-C33-C34-C35-C36-C37-C38-C39</f>
        <v>-246.06000000012864</v>
      </c>
      <c r="D41" s="14"/>
      <c r="E41" s="14"/>
    </row>
    <row r="42" spans="2:5" ht="12" customHeight="1" x14ac:dyDescent="0.25">
      <c r="B42" s="13" t="s">
        <v>4</v>
      </c>
      <c r="C42" s="8"/>
    </row>
    <row r="43" spans="2:5" ht="12" customHeight="1" x14ac:dyDescent="0.25">
      <c r="B43" s="8" t="s">
        <v>5</v>
      </c>
      <c r="C43" s="8"/>
    </row>
    <row r="44" spans="2:5" ht="12" customHeight="1" x14ac:dyDescent="0.25">
      <c r="B44" s="13" t="s">
        <v>6</v>
      </c>
      <c r="C44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2022-02-28T09:29:04Z</dcterms:modified>
</cp:coreProperties>
</file>