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30" i="5"/>
  <c r="C31"/>
  <c r="C33"/>
  <c r="C44"/>
  <c r="C41"/>
  <c r="C40"/>
  <c r="C36"/>
  <c r="C35"/>
  <c r="C29"/>
  <c r="C25"/>
  <c r="C23"/>
  <c r="C21"/>
  <c r="C9" l="1"/>
  <c r="C43"/>
  <c r="C14" l="1"/>
</calcChain>
</file>

<file path=xl/sharedStrings.xml><?xml version="1.0" encoding="utf-8"?>
<sst xmlns="http://schemas.openxmlformats.org/spreadsheetml/2006/main" count="47" uniqueCount="47">
  <si>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</si>
  <si>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</si>
  <si>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</si>
  <si>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</si>
  <si>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</si>
  <si>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</si>
  <si>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</si>
  <si>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наб.Дубровинского, д.66</t>
  </si>
  <si>
    <t>3)       Дата принятия в управление:    01.05.2014г.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</si>
  <si>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</si>
  <si>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</si>
  <si>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</si>
  <si>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</si>
  <si>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11) Захоронение ТБО ОПЭК</t>
  </si>
  <si>
    <t>10) Ком.сбор МПП ВКХ Водоканал</t>
  </si>
  <si>
    <t>жилым домом в период с 01.01.2017г.по 31.12.2017г.</t>
  </si>
  <si>
    <t>2)       Площадь дома 5337,5 кв.м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</si>
  <si>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</si>
  <si>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</si>
  <si>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</si>
  <si>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</si>
  <si>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</si>
  <si>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</si>
  <si>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7) Аварийно-ремонтная служба </t>
  </si>
  <si>
    <t>8) Сбор и вывоз твердых бытовых отходов, крупногаб.мусора Эко-Транс</t>
  </si>
  <si>
    <t>9) ОДН по эл.энергии, холодному и горячему водоснабжению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</si>
  <si>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</si>
  <si>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4.3.Начислено (жилые и нежилые помещения)</t>
  </si>
  <si>
    <t xml:space="preserve"> 4.1.Задолженность собственников и нанимателей по данным услугам на 01.01.2017г. (КВИТАНЦИИ)</t>
  </si>
  <si>
    <t xml:space="preserve"> 4.2.Задолженность собственников и нанимателей за выполненные работы на 01.01.2017г.</t>
  </si>
  <si>
    <t xml:space="preserve"> 4.4.Оплачено (жилые и нежилые помещения)</t>
  </si>
  <si>
    <t xml:space="preserve"> 4.5 Поступило от ПАО "МТС",ПАО"Вымпелком",ПАО"Ростелеком"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</si>
  <si>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</si>
  <si>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</si>
  <si>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</si>
  <si>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7)Общая задолженность  собственников и нанимателей по ЖКУ (квитанции) на 01.01.2018г.</t>
  </si>
  <si>
    <t>8)Общая задолженность  собственников и нанимателей многоквартирного дома за выполненные работы на 01.01.2018г.</t>
  </si>
  <si>
    <t>Изготовление мусорного ящика мет.</t>
  </si>
  <si>
    <t>Ремонт электродвигателя</t>
  </si>
  <si>
    <t>Изготовление и установка забора</t>
  </si>
  <si>
    <t>Мех.очистка терлообменника в подвальн.помещен.ТАС</t>
  </si>
  <si>
    <t>Установка электрощитка,светильников,розетки,электропроводки (подвал)</t>
  </si>
  <si>
    <t>16)Тех.диагностирование газопровода Рябинина А.А.</t>
  </si>
  <si>
    <t>17) Услуги по управлению</t>
  </si>
  <si>
    <t>Благоустр.придомовой территории (распиловка и вывоз деревьев, завоз песка на д/пл.)</t>
  </si>
  <si>
    <t>Ремонт инженерных сетей, замена задвижки в подвале, замена стояков ГВС ,ХВС</t>
  </si>
  <si>
    <t>Установка кранов,задвижек на системы ГВС, ХВС,  клапанов на мусоропроводе (3шт.)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</si>
</sst>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left" wrapText="1" indent="1"/>
    </xf>
    <xf numFmtId="0" fontId="5" fillId="0" borderId="0" xfId="0" applyFont="1"/>
    <xf numFmtId="0" fontId="6" fillId="2" borderId="1" xfId="0" applyFont="1" applyFill="1" applyBorder="1" applyAlignment="1">
      <alignment horizontal="left" wrapText="1" indent="1"/>
    </xf>
    <xf numFmtId="2" fontId="5" fillId="2" borderId="1" xfId="0" applyNumberFormat="1" applyFont="1" applyFill="1" applyBorder="1"/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8" fillId="0" borderId="0" xfId="0" applyFont="1"/>
    <xf numFmtId="2" fontId="0" fillId="0" borderId="1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2" fontId="0" fillId="0" borderId="8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9" fillId="2" borderId="1" xfId="0" applyNumberFormat="1" applyFont="1" applyFill="1" applyBorder="1" applyAlignment="1">
      <alignment horizontal="right" vertical="center"/>
    </xf>
    <xf numFmtId="2" fontId="0" fillId="0" borderId="1" xfId="0" applyNumberFormat="1" applyBorder="1" applyAlignment="1">
      <alignment vertical="center"/>
    </xf>
    <xf numFmtId="0" fontId="5" fillId="0" borderId="1" xfId="0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Border="1" applyAlignment="1"/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3" fillId="2" borderId="4" xfId="0" applyFont="1" applyFill="1" applyBorder="1" applyAlignment="1">
      <alignment horizontal="left" wrapText="1"/>
    </xf>
    <xf numFmtId="0" fontId="4" fillId="0" borderId="5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7"/>
  <sheetViews>
    <sheetView tabSelected="1" topLeftCell="A25" workbookViewId="0">
      <selection activeCell="F43" sqref="F43"/>
    </sheetView>
  </sheetViews>
  <sheetFormatPr defaultRowHeight="12" customHeight="1"/>
  <cols>
    <col min="1" max="1" width="1.42578125" customWidth="1"/>
    <col min="2" max="2" width="78" customWidth="1"/>
    <col min="3" max="3" width="12.28515625" customWidth="1"/>
    <col min="5" max="5" width="9.5703125" bestFit="1" customWidth="1"/>
  </cols>
  <sheetData>
    <row r="1" spans="2:5" ht="12" customHeight="1">
      <c r="B1" s="3" t="s">
        <v>0</v>
      </c>
    </row>
    <row r="2" spans="2:5" ht="12" customHeight="1">
      <c r="B2" s="1" t="s">
        <v>2</v>
      </c>
    </row>
    <row r="3" spans="2:5" ht="12" customHeight="1">
      <c r="B3" s="4" t="s">
        <v>15</v>
      </c>
    </row>
    <row r="4" spans="2:5" ht="12" customHeight="1">
      <c r="B4" s="5" t="s">
        <v>7</v>
      </c>
      <c r="C4" s="6"/>
    </row>
    <row r="5" spans="2:5" ht="12" customHeight="1">
      <c r="B5" s="5" t="s">
        <v>16</v>
      </c>
      <c r="C5" s="6"/>
    </row>
    <row r="6" spans="2:5" ht="12" customHeight="1">
      <c r="B6" s="5" t="s">
        <v>8</v>
      </c>
      <c r="C6" s="6"/>
    </row>
    <row r="7" spans="2:5" ht="51.75" customHeight="1">
      <c r="B7" s="30" t="s">
        <v>3</v>
      </c>
      <c r="C7" s="31"/>
    </row>
    <row r="8" spans="2:5" ht="27" customHeight="1">
      <c r="B8" s="32" t="s">
        <v>26</v>
      </c>
      <c r="C8" s="33"/>
    </row>
    <row r="9" spans="2:5" ht="25.5" customHeight="1">
      <c r="B9" s="7" t="s">
        <v>28</v>
      </c>
      <c r="C9" s="29">
        <f>-74754.79</f>
        <v>-74754.789999999994</v>
      </c>
    </row>
    <row r="10" spans="2:5" ht="12" customHeight="1">
      <c r="B10" s="5" t="s">
        <v>29</v>
      </c>
      <c r="C10" s="26">
        <v>-188609.82</v>
      </c>
    </row>
    <row r="11" spans="2:5" ht="12" customHeight="1">
      <c r="B11" s="5" t="s">
        <v>27</v>
      </c>
      <c r="C11" s="27">
        <v>899649.16</v>
      </c>
    </row>
    <row r="12" spans="2:5" ht="12" customHeight="1">
      <c r="B12" s="5" t="s">
        <v>30</v>
      </c>
      <c r="C12" s="24">
        <v>942989.93</v>
      </c>
    </row>
    <row r="13" spans="2:5" ht="12" customHeight="1">
      <c r="B13" s="5" t="s">
        <v>31</v>
      </c>
      <c r="C13" s="24">
        <v>8885</v>
      </c>
      <c r="E13" s="2"/>
    </row>
    <row r="14" spans="2:5" ht="12" customHeight="1">
      <c r="B14" s="5" t="s">
        <v>32</v>
      </c>
      <c r="C14" s="28">
        <f>C13+C12</f>
        <v>951874.93</v>
      </c>
    </row>
    <row r="15" spans="2:5" ht="25.5" customHeight="1">
      <c r="B15" s="34" t="s">
        <v>33</v>
      </c>
      <c r="C15" s="35"/>
    </row>
    <row r="16" spans="2:5" ht="12" customHeight="1">
      <c r="B16" s="15" t="s">
        <v>1</v>
      </c>
      <c r="C16" s="16"/>
    </row>
    <row r="17" spans="2:5" ht="12" customHeight="1">
      <c r="B17" s="17" t="s">
        <v>17</v>
      </c>
      <c r="C17" s="18">
        <v>141974.56</v>
      </c>
      <c r="E17" s="2"/>
    </row>
    <row r="18" spans="2:5" ht="12" customHeight="1">
      <c r="B18" s="19" t="s">
        <v>18</v>
      </c>
      <c r="C18" s="20">
        <v>6395.15</v>
      </c>
    </row>
    <row r="19" spans="2:5" ht="12" customHeight="1">
      <c r="B19" s="19" t="s">
        <v>19</v>
      </c>
      <c r="C19" s="21">
        <v>14690.45</v>
      </c>
    </row>
    <row r="20" spans="2:5" ht="12" customHeight="1">
      <c r="B20" s="19" t="s">
        <v>20</v>
      </c>
      <c r="C20" s="22">
        <v>19520.86</v>
      </c>
    </row>
    <row r="21" spans="2:5" ht="12" customHeight="1">
      <c r="B21" s="19" t="s">
        <v>21</v>
      </c>
      <c r="C21" s="22">
        <f>6456+2500+1674+59124+60000+5400+6403.81+11200+8950</f>
        <v>161707.81</v>
      </c>
    </row>
    <row r="22" spans="2:5" ht="12" customHeight="1">
      <c r="B22" s="19" t="s">
        <v>22</v>
      </c>
      <c r="C22" s="23">
        <v>1908.51</v>
      </c>
    </row>
    <row r="23" spans="2:5" ht="12" customHeight="1">
      <c r="B23" s="19" t="s">
        <v>23</v>
      </c>
      <c r="C23" s="22">
        <f>21842.34+26300</f>
        <v>48142.34</v>
      </c>
    </row>
    <row r="24" spans="2:5" ht="12" customHeight="1">
      <c r="B24" s="19" t="s">
        <v>24</v>
      </c>
      <c r="C24" s="22">
        <v>42163.18</v>
      </c>
    </row>
    <row r="25" spans="2:5" ht="12" customHeight="1">
      <c r="B25" s="19" t="s">
        <v>25</v>
      </c>
      <c r="C25" s="22">
        <f>112184.2+10168.02+2294.38</f>
        <v>124646.6</v>
      </c>
    </row>
    <row r="26" spans="2:5" ht="12" customHeight="1">
      <c r="B26" s="19" t="s">
        <v>14</v>
      </c>
      <c r="C26" s="14">
        <v>2825.83</v>
      </c>
    </row>
    <row r="27" spans="2:5" ht="12" customHeight="1">
      <c r="B27" s="19" t="s">
        <v>13</v>
      </c>
      <c r="C27" s="22">
        <v>5879.98</v>
      </c>
    </row>
    <row r="28" spans="2:5" ht="12" customHeight="1">
      <c r="B28" s="19" t="s">
        <v>9</v>
      </c>
      <c r="C28" s="23">
        <v>8535.0400000000009</v>
      </c>
    </row>
    <row r="29" spans="2:5" ht="12" customHeight="1">
      <c r="B29" s="19" t="s">
        <v>10</v>
      </c>
      <c r="C29" s="22">
        <f>13802.35+23515.64+69.6</f>
        <v>37387.589999999997</v>
      </c>
    </row>
    <row r="30" spans="2:5" ht="12" customHeight="1">
      <c r="B30" s="19" t="s">
        <v>11</v>
      </c>
      <c r="C30" s="22">
        <f>47264.05+7082.91+1712.15</f>
        <v>56059.110000000008</v>
      </c>
    </row>
    <row r="31" spans="2:5" ht="12" customHeight="1">
      <c r="B31" s="19" t="s">
        <v>12</v>
      </c>
      <c r="C31" s="22">
        <f>16078.2+3684.88</f>
        <v>19763.080000000002</v>
      </c>
    </row>
    <row r="32" spans="2:5" ht="12" customHeight="1">
      <c r="B32" s="19" t="s">
        <v>42</v>
      </c>
      <c r="C32" s="22">
        <v>45000</v>
      </c>
    </row>
    <row r="33" spans="2:5" ht="12" customHeight="1">
      <c r="B33" s="19" t="s">
        <v>43</v>
      </c>
      <c r="C33" s="22">
        <f>53793.72+15049.46</f>
        <v>68843.179999999993</v>
      </c>
    </row>
    <row r="34" spans="2:5" ht="28.5" customHeight="1">
      <c r="B34" s="9" t="s">
        <v>34</v>
      </c>
      <c r="C34" s="10"/>
      <c r="E34" s="2"/>
    </row>
    <row r="35" spans="2:5" ht="12" customHeight="1">
      <c r="B35" s="19" t="s">
        <v>44</v>
      </c>
      <c r="C35" s="25">
        <f>13000+6382.8</f>
        <v>19382.8</v>
      </c>
    </row>
    <row r="36" spans="2:5" ht="12" customHeight="1">
      <c r="B36" s="19" t="s">
        <v>45</v>
      </c>
      <c r="C36" s="22">
        <f>8038+6150+12707+3630</f>
        <v>30525</v>
      </c>
    </row>
    <row r="37" spans="2:5" ht="12" customHeight="1">
      <c r="B37" s="19" t="s">
        <v>37</v>
      </c>
      <c r="C37" s="25">
        <v>7552</v>
      </c>
    </row>
    <row r="38" spans="2:5" ht="12" customHeight="1">
      <c r="B38" s="19" t="s">
        <v>39</v>
      </c>
      <c r="C38" s="25">
        <v>16467.12</v>
      </c>
    </row>
    <row r="39" spans="2:5" ht="12" customHeight="1">
      <c r="B39" s="19" t="s">
        <v>38</v>
      </c>
      <c r="C39" s="25">
        <v>18970</v>
      </c>
    </row>
    <row r="40" spans="2:5" ht="12" customHeight="1">
      <c r="B40" s="19" t="s">
        <v>40</v>
      </c>
      <c r="C40" s="25">
        <f>5800+5800</f>
        <v>11600</v>
      </c>
    </row>
    <row r="41" spans="2:5" ht="12" customHeight="1">
      <c r="B41" s="19" t="s">
        <v>46</v>
      </c>
      <c r="C41" s="22">
        <f>2952+3970+28412.9</f>
        <v>35334.9</v>
      </c>
    </row>
    <row r="42" spans="2:5" ht="12" customHeight="1">
      <c r="B42" s="19" t="s">
        <v>41</v>
      </c>
      <c r="C42" s="25">
        <v>3239.95</v>
      </c>
    </row>
    <row r="43" spans="2:5" ht="24.75" customHeight="1">
      <c r="B43" s="11" t="s">
        <v>35</v>
      </c>
      <c r="C43" s="10">
        <f>C9+C12-C11</f>
        <v>-31414.020000000019</v>
      </c>
    </row>
    <row r="44" spans="2:5" ht="26.25" customHeight="1">
      <c r="B44" s="12" t="s">
        <v>36</v>
      </c>
      <c r="C44" s="10">
        <f>C10+C14-C17-C18-C20-C19-C21-C22-C23-C24-C25-C26-C27-C28-C29-C30-C31-C32-C33-C35-C36-C37-C38-C39-C40-C41-C42</f>
        <v>-185249.92999999996</v>
      </c>
    </row>
    <row r="45" spans="2:5" ht="12" customHeight="1">
      <c r="B45" s="13" t="s">
        <v>4</v>
      </c>
      <c r="C45" s="8"/>
    </row>
    <row r="46" spans="2:5" ht="12" customHeight="1">
      <c r="B46" s="8" t="s">
        <v>5</v>
      </c>
      <c r="C46" s="8"/>
    </row>
    <row r="47" spans="2:5" ht="12" customHeight="1">
      <c r="B47" s="13" t="s">
        <v>6</v>
      </c>
      <c r="C47" s="8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2018-03-30T07:34:04Z</dcterms:modified>
</cp:coreProperties>
</file>