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9" i="5"/>
  <c r="C12"/>
  <c r="C20"/>
  <c r="C46"/>
  <c r="C41"/>
  <c r="C40"/>
  <c r="C15"/>
  <c r="C18"/>
  <c r="C17"/>
  <c r="C38"/>
  <c r="C37"/>
  <c r="C36"/>
  <c r="C35"/>
  <c r="C34"/>
  <c r="C29"/>
  <c r="C28"/>
  <c r="C13" l="1"/>
  <c r="C48" s="1"/>
</calcChain>
</file>

<file path=xl/sharedStrings.xml><?xml version="1.0" encoding="utf-8"?>
<sst xmlns="http://schemas.openxmlformats.org/spreadsheetml/2006/main" count="52" uniqueCount="52">
  <si>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</si>
  <si>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</si>
  <si>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</si>
  <si>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</si>
  <si>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</si>
  <si>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</si>
  <si>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</si>
  <si>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</si>
  <si>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</si>
  <si>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</si>
  <si>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</si>
  <si>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</si>
  <si>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</si>
  <si>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</si>
  <si>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</si>
  <si>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</si>
  <si>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</si>
  <si>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</si>
  <si>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</si>
  <si>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</si>
  <si>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</si>
  <si>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</si>
  <si>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</si>
  <si>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</si>
  <si>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</si>
  <si>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</si>
  <si>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</si>
  <si>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</si>
  <si>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</si>
  <si>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</si>
  <si>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</si>
  <si>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</si>
  <si>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</si>
  <si>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</si>
  <si>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наб.Дубровинского, д.66</t>
  </si>
  <si>
    <t>2)       Площадь дома 5333,0 кв.м</t>
  </si>
  <si>
    <t>3)       Дата принятия в управление:    01.05.2014г.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</si>
  <si>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</si>
  <si>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</si>
  <si>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</si>
  <si>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</si>
  <si>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</si>
  <si>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Санит.содерж.(убор.придомов.тер.,конт.площ.,уб.лестничных клеток)</t>
  </si>
  <si>
    <t xml:space="preserve"> 5.5 Поступило от ПАО "МТС",ПАО"Вымпелком"</t>
  </si>
  <si>
    <t>7)Тех.пров.газ.оборуд."Газпром газорас-ие Орел",Поверка сопротив.изоляции проводов</t>
  </si>
  <si>
    <t xml:space="preserve">1)Текущий ремонт кровли, меж.этажных дверей...  </t>
  </si>
  <si>
    <t>2)Ремонт фасада, балкона,устан.адресных табличек</t>
  </si>
  <si>
    <t>3)Ремонт мусоропровода, замена задвижек на теплоносителе</t>
  </si>
  <si>
    <t>4)Установка энергосберегающих светильников</t>
  </si>
  <si>
    <t>5)Ремонт подвального помещения</t>
  </si>
  <si>
    <t>6) Благоустройство придомовой территории</t>
  </si>
  <si>
    <t>8)Мех.очистка терлообмен.ТАС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</si>
</sst>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8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6" fillId="0" borderId="1" xfId="0" applyNumberFormat="1" applyFont="1" applyBorder="1"/>
    <xf numFmtId="2" fontId="4" fillId="2" borderId="6" xfId="0" applyNumberFormat="1" applyFont="1" applyFill="1" applyBorder="1"/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tabSelected="1" topLeftCell="A37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11</v>
      </c>
    </row>
    <row r="3" spans="2:3" ht="12" customHeight="1">
      <c r="B3" s="4" t="s">
        <v>10</v>
      </c>
    </row>
    <row r="4" spans="2:3" ht="12" customHeight="1">
      <c r="B4" s="5" t="s">
        <v>34</v>
      </c>
      <c r="C4" s="6"/>
    </row>
    <row r="5" spans="2:3" ht="12" customHeight="1">
      <c r="B5" s="5" t="s">
        <v>35</v>
      </c>
      <c r="C5" s="6"/>
    </row>
    <row r="6" spans="2:3" ht="12" customHeight="1">
      <c r="B6" s="5" t="s">
        <v>36</v>
      </c>
      <c r="C6" s="6"/>
    </row>
    <row r="7" spans="2:3" ht="51.75" customHeight="1">
      <c r="B7" s="31" t="s">
        <v>12</v>
      </c>
      <c r="C7" s="32"/>
    </row>
    <row r="8" spans="2:3" ht="12" customHeight="1">
      <c r="B8" s="7" t="s">
        <v>13</v>
      </c>
      <c r="C8" s="6"/>
    </row>
    <row r="9" spans="2:3" ht="12" customHeight="1">
      <c r="B9" s="5" t="s">
        <v>26</v>
      </c>
      <c r="C9" s="12">
        <v>0</v>
      </c>
    </row>
    <row r="10" spans="2:3" ht="12" customHeight="1">
      <c r="B10" s="5" t="s">
        <v>14</v>
      </c>
      <c r="C10" s="6">
        <v>57685.47</v>
      </c>
    </row>
    <row r="11" spans="2:3" ht="12" customHeight="1">
      <c r="B11" s="5" t="s">
        <v>15</v>
      </c>
      <c r="C11" s="6">
        <v>53311.35</v>
      </c>
    </row>
    <row r="12" spans="2:3" ht="12" customHeight="1">
      <c r="B12" s="5" t="s">
        <v>16</v>
      </c>
      <c r="C12" s="6">
        <f>C10</f>
        <v>57685.47</v>
      </c>
    </row>
    <row r="13" spans="2:3" ht="12" customHeight="1">
      <c r="B13" s="5" t="s">
        <v>27</v>
      </c>
      <c r="C13" s="12">
        <f>C11-C10+C9</f>
        <v>-4374.1200000000026</v>
      </c>
    </row>
    <row r="14" spans="2:3" ht="27" customHeight="1">
      <c r="B14" s="33" t="s">
        <v>17</v>
      </c>
      <c r="C14" s="34"/>
    </row>
    <row r="15" spans="2:3" ht="25.5" customHeight="1">
      <c r="B15" s="8" t="s">
        <v>28</v>
      </c>
      <c r="C15" s="25">
        <f>-32272.09-C9</f>
        <v>-32272.09</v>
      </c>
    </row>
    <row r="16" spans="2:3" ht="12" customHeight="1">
      <c r="B16" s="5" t="s">
        <v>29</v>
      </c>
      <c r="C16" s="16">
        <v>-53771.89</v>
      </c>
    </row>
    <row r="17" spans="2:5" ht="12" customHeight="1">
      <c r="B17" s="5" t="s">
        <v>18</v>
      </c>
      <c r="C17" s="10">
        <f>605284.42-18208.14+140212.01</f>
        <v>727288.29</v>
      </c>
    </row>
    <row r="18" spans="2:5" ht="12" customHeight="1">
      <c r="B18" s="5" t="s">
        <v>19</v>
      </c>
      <c r="C18" s="30">
        <f>562875.63+134441.35</f>
        <v>697316.98</v>
      </c>
    </row>
    <row r="19" spans="2:5" ht="12" customHeight="1">
      <c r="B19" s="5" t="s">
        <v>43</v>
      </c>
      <c r="C19" s="30">
        <v>5150</v>
      </c>
    </row>
    <row r="20" spans="2:5" ht="12" customHeight="1">
      <c r="B20" s="5" t="s">
        <v>20</v>
      </c>
      <c r="C20" s="17">
        <f>C19+C18</f>
        <v>702466.98</v>
      </c>
    </row>
    <row r="21" spans="2:5" ht="25.5" customHeight="1">
      <c r="B21" s="35" t="s">
        <v>21</v>
      </c>
      <c r="C21" s="36"/>
    </row>
    <row r="22" spans="2:5" ht="12" customHeight="1">
      <c r="B22" s="27" t="s">
        <v>22</v>
      </c>
      <c r="C22" s="26"/>
    </row>
    <row r="23" spans="2:5" ht="12" customHeight="1">
      <c r="B23" s="28" t="s">
        <v>23</v>
      </c>
      <c r="C23" s="20">
        <v>149776.51999999999</v>
      </c>
      <c r="E23" s="2"/>
    </row>
    <row r="24" spans="2:5" ht="12" customHeight="1">
      <c r="B24" s="21" t="s">
        <v>1</v>
      </c>
      <c r="C24" s="19">
        <v>6121.6</v>
      </c>
    </row>
    <row r="25" spans="2:5" ht="12" customHeight="1">
      <c r="B25" s="21" t="s">
        <v>2</v>
      </c>
      <c r="C25" s="22">
        <v>2920.71</v>
      </c>
    </row>
    <row r="26" spans="2:5" ht="12" customHeight="1">
      <c r="B26" s="21" t="s">
        <v>3</v>
      </c>
      <c r="C26" s="23">
        <v>13243.79</v>
      </c>
    </row>
    <row r="27" spans="2:5" ht="12" customHeight="1">
      <c r="B27" s="21" t="s">
        <v>4</v>
      </c>
      <c r="C27" s="22">
        <v>3560.95</v>
      </c>
    </row>
    <row r="28" spans="2:5" ht="12" customHeight="1">
      <c r="B28" s="21" t="s">
        <v>42</v>
      </c>
      <c r="C28" s="24">
        <f>76188.2+2150+97316.02</f>
        <v>175654.22</v>
      </c>
    </row>
    <row r="29" spans="2:5" ht="12" customHeight="1">
      <c r="B29" s="21" t="s">
        <v>5</v>
      </c>
      <c r="C29" s="23">
        <f>1832.78+322.87</f>
        <v>2155.65</v>
      </c>
    </row>
    <row r="30" spans="2:5" ht="12" customHeight="1">
      <c r="B30" s="21" t="s">
        <v>6</v>
      </c>
      <c r="C30" s="23">
        <v>19178.64</v>
      </c>
    </row>
    <row r="31" spans="2:5" ht="12" customHeight="1">
      <c r="B31" s="21" t="s">
        <v>7</v>
      </c>
      <c r="C31" s="23">
        <v>48032.2</v>
      </c>
    </row>
    <row r="32" spans="2:5" ht="12" customHeight="1">
      <c r="B32" s="21" t="s">
        <v>8</v>
      </c>
      <c r="C32" s="19">
        <v>2695.11</v>
      </c>
    </row>
    <row r="33" spans="2:5" ht="12" customHeight="1">
      <c r="B33" s="21" t="s">
        <v>9</v>
      </c>
      <c r="C33" s="23">
        <v>4999.58</v>
      </c>
    </row>
    <row r="34" spans="2:5" ht="12" customHeight="1">
      <c r="B34" s="21" t="s">
        <v>37</v>
      </c>
      <c r="C34" s="24">
        <f>15482.7-322.87</f>
        <v>15159.83</v>
      </c>
    </row>
    <row r="35" spans="2:5" ht="12" customHeight="1">
      <c r="B35" s="21" t="s">
        <v>38</v>
      </c>
      <c r="C35" s="23">
        <f>20220.37+14933.25</f>
        <v>35153.619999999995</v>
      </c>
    </row>
    <row r="36" spans="2:5" ht="12" customHeight="1">
      <c r="B36" s="21" t="s">
        <v>39</v>
      </c>
      <c r="C36" s="23">
        <f>35992.81+6447.62+1402.12</f>
        <v>43842.55</v>
      </c>
    </row>
    <row r="37" spans="2:5" ht="12" customHeight="1">
      <c r="B37" s="21" t="s">
        <v>40</v>
      </c>
      <c r="C37" s="23">
        <f>15404.67+3361.03</f>
        <v>18765.7</v>
      </c>
    </row>
    <row r="38" spans="2:5" ht="12" customHeight="1">
      <c r="B38" s="21" t="s">
        <v>41</v>
      </c>
      <c r="C38" s="23">
        <f>50578.76+13444.99</f>
        <v>64023.75</v>
      </c>
    </row>
    <row r="39" spans="2:5" ht="28.5" customHeight="1">
      <c r="B39" s="11" t="s">
        <v>24</v>
      </c>
      <c r="C39" s="12"/>
      <c r="E39" s="2"/>
    </row>
    <row r="40" spans="2:5" ht="12" customHeight="1">
      <c r="B40" s="21" t="s">
        <v>45</v>
      </c>
      <c r="C40" s="29">
        <f>39471.42</f>
        <v>39471.42</v>
      </c>
    </row>
    <row r="41" spans="2:5" ht="12" customHeight="1">
      <c r="B41" s="21" t="s">
        <v>46</v>
      </c>
      <c r="C41" s="29">
        <f>50316+900</f>
        <v>51216</v>
      </c>
    </row>
    <row r="42" spans="2:5" ht="12" customHeight="1">
      <c r="B42" s="21" t="s">
        <v>47</v>
      </c>
      <c r="C42" s="29">
        <v>34496</v>
      </c>
    </row>
    <row r="43" spans="2:5" ht="12" customHeight="1">
      <c r="B43" s="21" t="s">
        <v>48</v>
      </c>
      <c r="C43" s="29">
        <v>4723.5</v>
      </c>
    </row>
    <row r="44" spans="2:5" ht="12" customHeight="1">
      <c r="B44" s="21" t="s">
        <v>49</v>
      </c>
      <c r="C44" s="29">
        <v>13425</v>
      </c>
    </row>
    <row r="45" spans="2:5" ht="12" customHeight="1">
      <c r="B45" s="18" t="s">
        <v>50</v>
      </c>
      <c r="C45" s="29">
        <v>10750</v>
      </c>
    </row>
    <row r="46" spans="2:5" ht="12" customHeight="1">
      <c r="B46" s="21" t="s">
        <v>44</v>
      </c>
      <c r="C46" s="29">
        <f>25310.63+1000</f>
        <v>26310.63</v>
      </c>
    </row>
    <row r="47" spans="2:5" ht="12" customHeight="1">
      <c r="B47" s="21" t="s">
        <v>51</v>
      </c>
      <c r="C47" s="29">
        <v>8600</v>
      </c>
    </row>
    <row r="48" spans="2:5" ht="24.75" customHeight="1">
      <c r="B48" s="13" t="s">
        <v>31</v>
      </c>
      <c r="C48" s="12">
        <f>C13+C15+C18-C17</f>
        <v>-66617.520000000019</v>
      </c>
    </row>
    <row r="49" spans="2:3" ht="26.25" customHeight="1">
      <c r="B49" s="14" t="s">
        <v>32</v>
      </c>
      <c r="C49" s="12">
        <f>C16+C20-C23-C24-C26-C25-C27-C28-C29-C30-C31-C32-C33-C34-C35-C36-C37-C38-C40-C41-C42-C43-C44-C45-C46-C47</f>
        <v>-145581.88000000006</v>
      </c>
    </row>
    <row r="50" spans="2:3" ht="12" customHeight="1">
      <c r="B50" s="15" t="s">
        <v>25</v>
      </c>
      <c r="C50" s="9"/>
    </row>
    <row r="51" spans="2:3" ht="12" customHeight="1">
      <c r="B51" s="9" t="s">
        <v>30</v>
      </c>
      <c r="C51" s="9"/>
    </row>
    <row r="52" spans="2:3" ht="12" customHeight="1">
      <c r="B52" s="15" t="s">
        <v>33</v>
      </c>
      <c r="C52" s="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2016-04-01T06:37:10Z</dcterms:modified>
</cp:coreProperties>
</file>