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49" i="2"/>
  <c r="J48"/>
  <c r="J47"/>
  <c r="J24"/>
  <c r="J27"/>
  <c r="J25"/>
  <c r="J45" l="1"/>
  <c r="J53" s="1"/>
  <c r="J33"/>
  <c r="J13"/>
  <c r="J12" s="1"/>
  <c r="J10"/>
  <c r="J39"/>
  <c r="J54"/>
  <c r="J9"/>
  <c r="J15" l="1"/>
  <c r="J55" s="1"/>
  <c r="J57" l="1"/>
</calcChain>
</file>

<file path=xl/sharedStrings.xml><?xml version="1.0" encoding="utf-8"?>
<sst xmlns="http://schemas.openxmlformats.org/spreadsheetml/2006/main" count="80" uniqueCount="77">
  <si>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</si>
  <si>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</si>
  <si>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</si>
  <si>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</si>
  <si>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</si>
  <si>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</si>
  <si>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</si>
  <si>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</si>
  <si>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</si>
  <si>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</si>
  <si>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</si>
  <si>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</si>
  <si>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</si>
  <si>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</si>
  <si>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</si>
  <si>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</si>
  <si>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</si>
  <si>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</si>
  <si>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</si>
  <si>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</si>
  <si>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</si>
  <si>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</si>
  <si>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</si>
  <si>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</si>
  <si>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</si>
  <si>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</si>
  <si>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</si>
  <si>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</si>
  <si>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</si>
  <si>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</si>
  <si>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</si>
  <si>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</si>
  <si>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</si>
  <si>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</si>
  <si>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</si>
  <si>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</si>
  <si>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</si>
  <si>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</si>
  <si>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</si>
  <si>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</si>
  <si>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</si>
  <si>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</si>
  <si>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</si>
  <si>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</si>
  <si>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</si>
  <si>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</si>
  <si>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</si>
  <si>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б)</t>
  </si>
  <si>
    <t>Нач.электроэнергия(общедомовые нужды)</t>
  </si>
  <si>
    <t>Опл.электроэнергия(общедомовые нужды)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</si>
  <si>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</si>
  <si>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</si>
  <si>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</si>
  <si>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</si>
  <si>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</si>
  <si>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</si>
  <si>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>Адрес дома:  наб.Дубровинского, д.66</t>
  </si>
  <si>
    <t>Дата принятия в управление: 01.05.2014г.</t>
  </si>
  <si>
    <t>Площадь дома:     5327,4 кв.м</t>
  </si>
  <si>
    <t xml:space="preserve">6.2) </t>
  </si>
  <si>
    <t>Поступило ОАО "МТС"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</si>
  <si>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</si>
  <si>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</si>
  <si>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</si>
  <si>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12) Нач.электроэнергия(общедомовые 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</si>
  <si>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</si>
  <si>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</si>
  <si>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</si>
  <si>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</si>
  <si>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</si>
  <si>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6)  Санит.содерж.(убор.придомов.тер.…,уборка подъезда..)</t>
  </si>
  <si>
    <t>Ремонт мусор.конт.и решетки входа</t>
  </si>
  <si>
    <t>Спиловка деревьев (4)</t>
  </si>
  <si>
    <t>Благоустройство прид.тер.(окос травы,покраска оборуд.дет.площ.,бордюра)</t>
  </si>
  <si>
    <t>Замена стояка ГВС, задвижек,ремонт воздухоотвод.,промывка бойлера</t>
  </si>
  <si>
    <t>Выборочный ремонт кровли</t>
  </si>
  <si>
    <t>Установка почтовых ящиков в подъезде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</si>
</sst>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>
      <selection activeCell="M10" sqref="M10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2" width="10.85546875" customWidth="1"/>
    <col min="13" max="13" width="10.140625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12" ht="13.5" customHeight="1">
      <c r="C3" s="15" t="s">
        <v>50</v>
      </c>
      <c r="D3" s="15"/>
      <c r="E3" s="15"/>
      <c r="F3" s="15"/>
      <c r="G3" s="15"/>
    </row>
    <row r="4" spans="1:12" ht="13.5" customHeight="1">
      <c r="A4" s="28" t="s">
        <v>4</v>
      </c>
      <c r="B4" s="7" t="s">
        <v>56</v>
      </c>
      <c r="C4" s="7"/>
      <c r="D4" s="7"/>
      <c r="E4" s="7"/>
      <c r="F4" s="8"/>
    </row>
    <row r="5" spans="1:12" ht="13.5" customHeight="1">
      <c r="A5" s="28" t="s">
        <v>5</v>
      </c>
      <c r="B5" s="30" t="s">
        <v>58</v>
      </c>
      <c r="C5" s="30"/>
      <c r="D5" s="30"/>
      <c r="E5" s="9"/>
      <c r="F5" s="9"/>
      <c r="G5" s="10"/>
      <c r="H5" s="10"/>
      <c r="I5" s="10"/>
      <c r="J5" s="10"/>
    </row>
    <row r="6" spans="1:12" ht="13.5" customHeight="1">
      <c r="A6" s="28" t="s">
        <v>6</v>
      </c>
      <c r="B6" s="7" t="s">
        <v>57</v>
      </c>
      <c r="C6" s="7"/>
      <c r="D6" s="7"/>
      <c r="E6" s="8"/>
      <c r="F6" s="8"/>
    </row>
    <row r="7" spans="1:12" ht="13.5" customHeight="1">
      <c r="A7" s="11" t="s">
        <v>7</v>
      </c>
      <c r="B7" s="12" t="s">
        <v>8</v>
      </c>
      <c r="C7" s="12"/>
      <c r="D7" s="12"/>
      <c r="E7" s="12"/>
      <c r="F7" s="12"/>
      <c r="G7" s="12"/>
      <c r="H7" s="12"/>
      <c r="I7" s="13"/>
      <c r="J7" s="5"/>
    </row>
    <row r="8" spans="1:12" ht="13.5" customHeight="1">
      <c r="A8" s="28"/>
      <c r="B8" s="14" t="s">
        <v>41</v>
      </c>
      <c r="C8" s="7"/>
      <c r="D8" s="7"/>
      <c r="E8" s="7"/>
      <c r="F8" s="7"/>
      <c r="G8" s="7"/>
      <c r="H8" s="7"/>
      <c r="I8" s="7"/>
      <c r="J8" s="15">
        <v>0</v>
      </c>
      <c r="L8" s="25"/>
    </row>
    <row r="9" spans="1:12" ht="13.5" customHeight="1">
      <c r="A9" s="8" t="s">
        <v>9</v>
      </c>
      <c r="B9" s="16" t="s">
        <v>10</v>
      </c>
      <c r="C9" s="8"/>
      <c r="D9" s="8"/>
      <c r="E9" s="8"/>
      <c r="F9" s="8"/>
      <c r="G9" s="8"/>
      <c r="H9" s="17"/>
      <c r="I9" s="18"/>
      <c r="J9" s="19">
        <f>J10+J11</f>
        <v>390760.04</v>
      </c>
      <c r="K9" s="19"/>
      <c r="L9" s="19"/>
    </row>
    <row r="10" spans="1:12" ht="13.5" customHeight="1">
      <c r="A10" s="8" t="s">
        <v>11</v>
      </c>
      <c r="B10" s="28" t="s">
        <v>12</v>
      </c>
      <c r="C10" s="8"/>
      <c r="D10" s="8"/>
      <c r="E10" s="8"/>
      <c r="F10" s="8"/>
      <c r="G10" s="8"/>
      <c r="H10" s="17"/>
      <c r="I10" s="18"/>
      <c r="J10" s="20">
        <f>342658.72+42619.2+5482.12</f>
        <v>390760.04</v>
      </c>
      <c r="K10" s="20"/>
      <c r="L10" s="20"/>
    </row>
    <row r="11" spans="1:12" ht="13.5" customHeight="1">
      <c r="A11" s="8" t="s">
        <v>47</v>
      </c>
      <c r="B11" s="28" t="s">
        <v>48</v>
      </c>
      <c r="C11" s="8"/>
      <c r="D11" s="8"/>
      <c r="E11" s="8"/>
      <c r="F11" s="8"/>
      <c r="G11" s="8"/>
      <c r="H11" s="17"/>
      <c r="I11" s="18"/>
      <c r="J11" s="20">
        <v>0</v>
      </c>
      <c r="K11" s="20"/>
      <c r="L11" s="20"/>
    </row>
    <row r="12" spans="1:12" ht="13.5" customHeight="1">
      <c r="A12" s="21" t="s">
        <v>13</v>
      </c>
      <c r="B12" s="16" t="s">
        <v>14</v>
      </c>
      <c r="C12" s="8"/>
      <c r="D12" s="8"/>
      <c r="E12" s="8"/>
      <c r="F12" s="8"/>
      <c r="G12" s="8"/>
      <c r="H12" s="17"/>
      <c r="I12" s="18"/>
      <c r="J12" s="19">
        <f>J13+J14</f>
        <v>364708.54</v>
      </c>
      <c r="K12" s="19"/>
      <c r="L12" s="19"/>
    </row>
    <row r="13" spans="1:12" ht="13.5" customHeight="1">
      <c r="A13" s="8" t="s">
        <v>11</v>
      </c>
      <c r="B13" s="28" t="s">
        <v>15</v>
      </c>
      <c r="C13" s="8"/>
      <c r="D13" s="8"/>
      <c r="E13" s="8"/>
      <c r="F13" s="8"/>
      <c r="G13" s="8"/>
      <c r="H13" s="17"/>
      <c r="I13" s="18"/>
      <c r="J13" s="20">
        <f>319822.06+39778.8+5107.68</f>
        <v>364708.54</v>
      </c>
      <c r="K13" s="20"/>
      <c r="L13" s="20"/>
    </row>
    <row r="14" spans="1:12" ht="13.5" customHeight="1">
      <c r="A14" s="8" t="s">
        <v>47</v>
      </c>
      <c r="B14" s="28" t="s">
        <v>49</v>
      </c>
      <c r="C14" s="8"/>
      <c r="D14" s="8"/>
      <c r="E14" s="8"/>
      <c r="F14" s="8"/>
      <c r="G14" s="8"/>
      <c r="H14" s="17"/>
      <c r="I14" s="18"/>
      <c r="J14" s="20">
        <v>0</v>
      </c>
      <c r="K14" s="20"/>
      <c r="L14" s="20"/>
    </row>
    <row r="15" spans="1:12" ht="13.5" customHeight="1">
      <c r="A15" s="8"/>
      <c r="B15" s="14" t="s">
        <v>51</v>
      </c>
      <c r="C15" s="7"/>
      <c r="D15" s="7"/>
      <c r="E15" s="7"/>
      <c r="F15" s="7"/>
      <c r="G15" s="7"/>
      <c r="H15" s="7"/>
      <c r="I15" s="7"/>
      <c r="J15" s="19">
        <f>J8+J12-J9</f>
        <v>-26051.5</v>
      </c>
      <c r="K15" s="19"/>
      <c r="L15" s="19"/>
    </row>
    <row r="16" spans="1:12" ht="13.5" customHeight="1">
      <c r="A16" s="8"/>
      <c r="B16" s="31" t="s">
        <v>3</v>
      </c>
      <c r="C16" s="31"/>
      <c r="D16" s="31"/>
      <c r="E16" s="31"/>
      <c r="F16" s="31"/>
      <c r="G16" s="31"/>
      <c r="H16" s="31"/>
      <c r="I16" s="8"/>
      <c r="J16" s="8"/>
    </row>
    <row r="17" spans="1:14" ht="13.5" customHeight="1">
      <c r="A17" s="8"/>
      <c r="B17" s="21" t="s">
        <v>0</v>
      </c>
      <c r="C17" s="8"/>
      <c r="D17" s="8"/>
      <c r="E17" s="8"/>
      <c r="F17" s="8"/>
      <c r="G17" s="8"/>
      <c r="H17" s="8"/>
      <c r="I17" s="8"/>
      <c r="J17" s="8"/>
    </row>
    <row r="18" spans="1:14" ht="13.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5"/>
      <c r="L18" s="22"/>
    </row>
    <row r="19" spans="1:14" ht="13.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22">
        <v>109105.28</v>
      </c>
      <c r="L19" s="25"/>
      <c r="N19" s="25"/>
    </row>
    <row r="20" spans="1:14" ht="13.5" customHeight="1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5">
        <v>2557.16</v>
      </c>
      <c r="L20" s="25"/>
    </row>
    <row r="21" spans="1:14" ht="13.5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6">
        <v>2983.35</v>
      </c>
      <c r="L21" s="25"/>
    </row>
    <row r="22" spans="1:14" ht="13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22">
        <v>6392.89</v>
      </c>
      <c r="L22" s="25"/>
      <c r="M22" s="6"/>
    </row>
    <row r="23" spans="1:14" ht="13.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6">
        <v>5114.3100000000004</v>
      </c>
      <c r="L23" s="25"/>
      <c r="M23" s="6"/>
    </row>
    <row r="24" spans="1:14" ht="13.5" customHeight="1">
      <c r="A24" s="8" t="s">
        <v>70</v>
      </c>
      <c r="B24" s="8"/>
      <c r="C24" s="8"/>
      <c r="D24" s="8"/>
      <c r="E24" s="8"/>
      <c r="F24" s="8"/>
      <c r="G24" s="8"/>
      <c r="H24" s="8"/>
      <c r="I24" s="8"/>
      <c r="J24" s="23">
        <f>77993.23+50716.91</f>
        <v>128710.14</v>
      </c>
      <c r="K24" s="25"/>
      <c r="L24" s="22"/>
    </row>
    <row r="25" spans="1:14" ht="13.5" customHeight="1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22">
        <f>2131.85+250+200</f>
        <v>2581.85</v>
      </c>
      <c r="K25" s="25"/>
      <c r="M25" s="25"/>
    </row>
    <row r="26" spans="1:14" ht="13.5" customHeight="1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22">
        <v>12785.76</v>
      </c>
    </row>
    <row r="27" spans="1:14" ht="13.5" customHeight="1">
      <c r="A27" s="8" t="s">
        <v>61</v>
      </c>
      <c r="B27" s="8"/>
      <c r="C27" s="8"/>
      <c r="D27" s="8"/>
      <c r="E27" s="8"/>
      <c r="F27" s="8"/>
      <c r="G27" s="8"/>
      <c r="H27" s="8"/>
      <c r="I27" s="8"/>
      <c r="J27" s="6">
        <f>35373.94+442.72</f>
        <v>35816.660000000003</v>
      </c>
    </row>
    <row r="28" spans="1:14" ht="13.5" customHeight="1">
      <c r="A28" s="8" t="s">
        <v>62</v>
      </c>
      <c r="B28" s="8"/>
      <c r="C28" s="8"/>
      <c r="D28" s="8"/>
      <c r="E28" s="8"/>
      <c r="F28" s="8"/>
      <c r="G28" s="8"/>
      <c r="H28" s="8"/>
      <c r="I28" s="8"/>
      <c r="J28" s="24">
        <v>1409.94</v>
      </c>
      <c r="K28" s="25"/>
    </row>
    <row r="29" spans="1:14" ht="13.5" customHeight="1">
      <c r="A29" s="8" t="s">
        <v>63</v>
      </c>
      <c r="B29" s="8"/>
      <c r="C29" s="8"/>
      <c r="D29" s="8"/>
      <c r="E29" s="8"/>
      <c r="F29" s="8"/>
      <c r="G29" s="8"/>
      <c r="H29" s="8"/>
      <c r="I29" s="8"/>
      <c r="J29" s="6">
        <v>5482.12</v>
      </c>
    </row>
    <row r="30" spans="1:14" ht="13.5" customHeight="1">
      <c r="A30" s="29" t="s">
        <v>64</v>
      </c>
      <c r="B30" s="8"/>
      <c r="C30" s="8"/>
      <c r="D30" s="8"/>
      <c r="E30" s="8"/>
      <c r="F30" s="8"/>
      <c r="G30" s="8"/>
      <c r="H30" s="8"/>
      <c r="I30" s="8"/>
      <c r="J30" s="22">
        <v>0</v>
      </c>
    </row>
    <row r="31" spans="1:14" ht="13.5" customHeight="1">
      <c r="A31" s="8" t="s">
        <v>65</v>
      </c>
      <c r="B31" s="8"/>
      <c r="C31" s="8"/>
      <c r="D31" s="8"/>
      <c r="E31" s="8"/>
      <c r="F31" s="8"/>
      <c r="G31" s="8"/>
      <c r="H31" s="8"/>
      <c r="I31" s="8"/>
      <c r="J31" s="22">
        <v>8386.7999999999993</v>
      </c>
      <c r="K31" s="25"/>
    </row>
    <row r="32" spans="1:14" ht="13.5" customHeight="1">
      <c r="A32" s="8" t="s">
        <v>66</v>
      </c>
      <c r="B32" s="8"/>
      <c r="C32" s="8"/>
      <c r="D32" s="8"/>
      <c r="E32" s="8"/>
      <c r="F32" s="8"/>
      <c r="G32" s="8"/>
      <c r="H32" s="8"/>
      <c r="I32" s="8"/>
      <c r="J32" s="22">
        <v>4221.62</v>
      </c>
      <c r="K32" s="25"/>
    </row>
    <row r="33" spans="1:14" ht="13.5" customHeight="1">
      <c r="A33" s="8" t="s">
        <v>67</v>
      </c>
      <c r="B33" s="8"/>
      <c r="C33" s="8"/>
      <c r="D33" s="8"/>
      <c r="E33" s="8"/>
      <c r="F33" s="8"/>
      <c r="G33" s="8"/>
      <c r="H33" s="8"/>
      <c r="I33" s="8"/>
      <c r="J33" s="22">
        <f>3907.6+18517.64</f>
        <v>22425.239999999998</v>
      </c>
      <c r="K33" s="25"/>
      <c r="L33" s="25"/>
    </row>
    <row r="34" spans="1:14" ht="13.5" customHeight="1">
      <c r="A34" s="8" t="s">
        <v>68</v>
      </c>
      <c r="B34" s="8"/>
      <c r="C34" s="8"/>
      <c r="D34" s="8"/>
      <c r="E34" s="8"/>
      <c r="F34" s="8"/>
      <c r="G34" s="8"/>
      <c r="H34" s="8"/>
      <c r="I34" s="8"/>
      <c r="J34" s="22">
        <v>9117.7099999999991</v>
      </c>
    </row>
    <row r="35" spans="1:14" ht="13.5" customHeight="1">
      <c r="A35" s="8" t="s">
        <v>69</v>
      </c>
      <c r="B35" s="8"/>
      <c r="C35" s="8"/>
      <c r="D35" s="8"/>
      <c r="E35" s="8"/>
      <c r="F35" s="8"/>
      <c r="G35" s="8"/>
      <c r="H35" s="8"/>
      <c r="I35" s="8"/>
      <c r="J35" s="22">
        <v>33669.21</v>
      </c>
      <c r="K35" s="25"/>
      <c r="M35" s="25"/>
      <c r="N35" s="25"/>
    </row>
    <row r="36" spans="1:14" ht="13.5" customHeight="1">
      <c r="A36" s="13" t="s">
        <v>24</v>
      </c>
      <c r="B36" s="13" t="s">
        <v>25</v>
      </c>
      <c r="C36" s="13"/>
      <c r="D36" s="13"/>
      <c r="E36" s="13"/>
      <c r="F36" s="13"/>
      <c r="G36" s="13"/>
      <c r="H36" s="13"/>
      <c r="I36" s="8"/>
      <c r="J36" s="6"/>
    </row>
    <row r="37" spans="1:14" ht="13.5" customHeight="1">
      <c r="A37" s="8"/>
      <c r="B37" s="21" t="s">
        <v>39</v>
      </c>
      <c r="C37" s="21"/>
      <c r="D37" s="21"/>
      <c r="E37" s="21"/>
      <c r="F37" s="21"/>
      <c r="G37" s="21"/>
      <c r="H37" s="8"/>
      <c r="I37" s="8"/>
      <c r="J37" s="4">
        <v>0</v>
      </c>
      <c r="K37" s="4"/>
      <c r="L37" s="4"/>
      <c r="N37" s="25"/>
    </row>
    <row r="38" spans="1:14" ht="13.5" customHeight="1">
      <c r="A38" s="8"/>
      <c r="B38" s="14" t="s">
        <v>41</v>
      </c>
      <c r="C38" s="7"/>
      <c r="D38" s="7"/>
      <c r="E38" s="7"/>
      <c r="F38" s="7"/>
      <c r="G38" s="7"/>
      <c r="H38" s="7"/>
      <c r="I38" s="7"/>
      <c r="J38" s="4">
        <v>0</v>
      </c>
      <c r="K38" s="4"/>
      <c r="N38" s="25"/>
    </row>
    <row r="39" spans="1:14" ht="13.5" customHeight="1">
      <c r="A39" s="8" t="s">
        <v>26</v>
      </c>
      <c r="B39" s="8" t="s">
        <v>27</v>
      </c>
      <c r="C39" s="8"/>
      <c r="D39" s="8"/>
      <c r="E39" s="8"/>
      <c r="F39" s="8"/>
      <c r="G39" s="8"/>
      <c r="H39" s="8"/>
      <c r="I39" s="8"/>
      <c r="J39" s="22">
        <f>93336.16</f>
        <v>93336.16</v>
      </c>
    </row>
    <row r="40" spans="1:14" ht="13.5" customHeight="1">
      <c r="A40" s="8" t="s">
        <v>59</v>
      </c>
      <c r="B40" s="8" t="s">
        <v>60</v>
      </c>
      <c r="C40" s="8"/>
      <c r="D40" s="8"/>
      <c r="E40" s="8"/>
      <c r="F40" s="8"/>
      <c r="G40" s="8"/>
      <c r="H40" s="8"/>
      <c r="I40" s="8"/>
      <c r="J40" s="22">
        <v>1400</v>
      </c>
    </row>
    <row r="41" spans="1:14" ht="13.5" customHeight="1">
      <c r="A41" s="8" t="s">
        <v>28</v>
      </c>
      <c r="B41" s="8" t="s">
        <v>29</v>
      </c>
      <c r="C41" s="8"/>
      <c r="D41" s="8"/>
      <c r="E41" s="8"/>
      <c r="F41" s="8"/>
      <c r="G41" s="8"/>
      <c r="H41" s="8"/>
      <c r="I41" s="8"/>
      <c r="J41" s="6">
        <v>2177.89</v>
      </c>
    </row>
    <row r="42" spans="1:14" ht="13.5" customHeight="1">
      <c r="A42" s="8" t="s">
        <v>30</v>
      </c>
      <c r="B42" s="8" t="s">
        <v>31</v>
      </c>
      <c r="C42" s="8"/>
      <c r="D42" s="8"/>
      <c r="E42" s="8"/>
      <c r="F42" s="8"/>
      <c r="G42" s="8"/>
      <c r="H42" s="8"/>
      <c r="I42" s="8"/>
      <c r="J42" s="22">
        <v>933.36</v>
      </c>
    </row>
    <row r="43" spans="1:14" ht="13.5" customHeight="1">
      <c r="A43" s="8" t="s">
        <v>32</v>
      </c>
      <c r="B43" s="8" t="s">
        <v>33</v>
      </c>
      <c r="C43" s="8"/>
      <c r="D43" s="8"/>
      <c r="E43" s="8"/>
      <c r="F43" s="8"/>
      <c r="G43" s="8"/>
      <c r="H43" s="8"/>
      <c r="I43" s="8"/>
      <c r="J43" s="6">
        <v>8950.0400000000009</v>
      </c>
    </row>
    <row r="44" spans="1:14" ht="13.5" customHeight="1">
      <c r="A44" s="8" t="s">
        <v>34</v>
      </c>
      <c r="B44" s="8" t="s">
        <v>35</v>
      </c>
      <c r="C44" s="8"/>
      <c r="D44" s="8"/>
      <c r="E44" s="8"/>
      <c r="F44" s="8"/>
      <c r="G44" s="8"/>
      <c r="H44" s="8"/>
      <c r="I44" s="8"/>
      <c r="J44" s="6">
        <v>87115.57</v>
      </c>
    </row>
    <row r="45" spans="1:14" ht="13.5" customHeight="1">
      <c r="A45" s="8" t="s">
        <v>36</v>
      </c>
      <c r="B45" s="8" t="s">
        <v>37</v>
      </c>
      <c r="C45" s="8"/>
      <c r="D45" s="8"/>
      <c r="E45" s="8"/>
      <c r="F45" s="8"/>
      <c r="G45" s="8"/>
      <c r="H45" s="8"/>
      <c r="I45" s="8"/>
      <c r="J45" s="26">
        <f>SUM(J46:J52)</f>
        <v>104174.67</v>
      </c>
      <c r="K45" s="26"/>
    </row>
    <row r="46" spans="1:14" ht="13.5" customHeight="1">
      <c r="A46" s="8" t="s">
        <v>71</v>
      </c>
      <c r="B46" s="8"/>
      <c r="C46" s="8"/>
      <c r="D46" s="8"/>
      <c r="E46" s="8"/>
      <c r="F46" s="8"/>
      <c r="G46" s="8"/>
      <c r="H46" s="8"/>
      <c r="I46" s="8"/>
      <c r="J46" s="22">
        <v>5360</v>
      </c>
      <c r="K46" s="25"/>
    </row>
    <row r="47" spans="1:14" ht="13.5" customHeight="1">
      <c r="A47" s="8" t="s">
        <v>72</v>
      </c>
      <c r="B47" s="8"/>
      <c r="C47" s="8"/>
      <c r="D47" s="8"/>
      <c r="E47" s="8"/>
      <c r="F47" s="8"/>
      <c r="G47" s="8"/>
      <c r="H47" s="8"/>
      <c r="I47" s="8"/>
      <c r="J47" s="22">
        <f>6710</f>
        <v>6710</v>
      </c>
      <c r="K47" s="25"/>
    </row>
    <row r="48" spans="1:14" ht="13.5" customHeight="1">
      <c r="A48" s="8" t="s">
        <v>73</v>
      </c>
      <c r="B48" s="8"/>
      <c r="C48" s="8"/>
      <c r="D48" s="8"/>
      <c r="E48" s="8"/>
      <c r="F48" s="8"/>
      <c r="G48" s="8"/>
      <c r="H48" s="8"/>
      <c r="I48" s="8"/>
      <c r="J48" s="23">
        <f>5715+3050+3325</f>
        <v>12090</v>
      </c>
      <c r="K48" s="25"/>
    </row>
    <row r="49" spans="1:12" ht="13.5" customHeight="1">
      <c r="A49" s="8" t="s">
        <v>74</v>
      </c>
      <c r="B49" s="8"/>
      <c r="C49" s="8"/>
      <c r="D49" s="8"/>
      <c r="E49" s="8"/>
      <c r="F49" s="8"/>
      <c r="G49" s="8"/>
      <c r="H49" s="8"/>
      <c r="I49" s="8"/>
      <c r="J49" s="23">
        <f>12964.36+10622.3</f>
        <v>23586.66</v>
      </c>
      <c r="K49" s="25"/>
    </row>
    <row r="50" spans="1:12" ht="13.5" customHeight="1">
      <c r="A50" s="8" t="s">
        <v>75</v>
      </c>
      <c r="B50" s="8"/>
      <c r="C50" s="8"/>
      <c r="D50" s="8"/>
      <c r="E50" s="8"/>
      <c r="F50" s="8"/>
      <c r="G50" s="8"/>
      <c r="H50" s="8"/>
      <c r="I50" s="8"/>
      <c r="J50" s="23">
        <v>21978.01</v>
      </c>
      <c r="K50" s="25"/>
    </row>
    <row r="51" spans="1:12" ht="13.5" customHeight="1">
      <c r="A51" s="8" t="s">
        <v>76</v>
      </c>
      <c r="B51" s="8"/>
      <c r="C51" s="8"/>
      <c r="D51" s="8"/>
      <c r="E51" s="8"/>
      <c r="F51" s="8"/>
      <c r="G51" s="8"/>
      <c r="H51" s="8"/>
      <c r="I51" s="8"/>
      <c r="J51" s="23">
        <v>34450</v>
      </c>
      <c r="K51" s="25"/>
    </row>
    <row r="52" spans="1:12" ht="13.5" customHeight="1">
      <c r="A52" s="8"/>
      <c r="B52" s="8"/>
      <c r="C52" s="8"/>
      <c r="D52" s="8"/>
      <c r="E52" s="8"/>
      <c r="F52" s="8"/>
      <c r="G52" s="8"/>
      <c r="H52" s="8"/>
      <c r="I52" s="8"/>
      <c r="J52" s="22"/>
      <c r="K52" s="25"/>
    </row>
    <row r="53" spans="1:12" ht="13.5" customHeight="1">
      <c r="A53" s="8" t="s">
        <v>38</v>
      </c>
      <c r="B53" s="21" t="s">
        <v>55</v>
      </c>
      <c r="C53" s="21"/>
      <c r="D53" s="21"/>
      <c r="E53" s="21"/>
      <c r="F53" s="21"/>
      <c r="G53" s="8"/>
      <c r="H53" s="8"/>
      <c r="I53" s="8"/>
      <c r="J53" s="26">
        <f>J37+J40+J44-J45-J41-J42-J43</f>
        <v>-27720.389999999992</v>
      </c>
      <c r="K53" s="26"/>
      <c r="L53" s="26"/>
    </row>
    <row r="54" spans="1:12" ht="13.5" customHeight="1">
      <c r="A54" s="8" t="s">
        <v>40</v>
      </c>
      <c r="B54" s="14" t="s">
        <v>52</v>
      </c>
      <c r="C54" s="7"/>
      <c r="D54" s="7"/>
      <c r="E54" s="7"/>
      <c r="F54" s="7"/>
      <c r="G54" s="7"/>
      <c r="H54" s="7"/>
      <c r="I54" s="7"/>
      <c r="J54" s="26">
        <f>J44+J38-J39</f>
        <v>-6220.5899999999965</v>
      </c>
      <c r="K54" s="26"/>
      <c r="L54" s="26"/>
    </row>
    <row r="55" spans="1:12" ht="13.5" customHeight="1">
      <c r="A55" s="21" t="s">
        <v>42</v>
      </c>
      <c r="B55" s="21" t="s">
        <v>53</v>
      </c>
      <c r="C55" s="21"/>
      <c r="D55" s="21"/>
      <c r="E55" s="21"/>
      <c r="F55" s="21"/>
      <c r="G55" s="21"/>
      <c r="H55" s="21"/>
      <c r="I55" s="21"/>
      <c r="J55" s="27">
        <f>J15+J54</f>
        <v>-32272.089999999997</v>
      </c>
      <c r="K55" s="27"/>
      <c r="L55" s="27"/>
    </row>
    <row r="56" spans="1:12" ht="13.5" customHeight="1">
      <c r="A56" s="3" t="s">
        <v>43</v>
      </c>
      <c r="B56" s="3" t="s">
        <v>44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 customHeight="1">
      <c r="A57" s="8"/>
      <c r="B57" s="3" t="s">
        <v>54</v>
      </c>
      <c r="C57" s="3"/>
      <c r="D57" s="3"/>
      <c r="E57" s="3"/>
      <c r="F57" s="3"/>
      <c r="G57" s="3"/>
      <c r="H57" s="8"/>
      <c r="I57" s="8"/>
      <c r="J57" s="19">
        <f>J53+J15</f>
        <v>-53771.889999999992</v>
      </c>
      <c r="K57" s="19"/>
      <c r="L57" s="19"/>
    </row>
    <row r="58" spans="1:12" ht="13.5" customHeight="1">
      <c r="A58" s="8"/>
      <c r="B58" s="3" t="s">
        <v>45</v>
      </c>
      <c r="C58" s="21"/>
      <c r="D58" s="21"/>
      <c r="E58" s="21"/>
      <c r="F58" s="21"/>
      <c r="G58" s="21"/>
      <c r="H58" s="21"/>
      <c r="I58" s="21"/>
      <c r="J58" s="5"/>
    </row>
    <row r="59" spans="1:12" ht="13.5" customHeight="1">
      <c r="A59" s="8"/>
      <c r="B59" s="3" t="s">
        <v>46</v>
      </c>
      <c r="C59" s="3"/>
      <c r="D59" s="3"/>
      <c r="E59" s="3"/>
      <c r="F59" s="3"/>
      <c r="G59" s="3"/>
      <c r="H59" s="3"/>
      <c r="I59" s="21"/>
      <c r="J59" s="5"/>
    </row>
  </sheetData>
  <mergeCells count="2">
    <mergeCell ref="B5:D5"/>
    <mergeCell ref="B16:H16"/>
  </mergeCells>
  <pageMargins left="0.53" right="0.41" top="0.19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2015-04-07T15:42:33Z</dcterms:modified>
</cp:coreProperties>
</file>