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24" i="5"/>
  <c r="C23"/>
  <c r="C44"/>
  <c r="C45"/>
  <c r="C43"/>
  <c r="C49"/>
  <c r="C42"/>
  <c r="C36"/>
  <c r="C35"/>
  <c r="C34"/>
  <c r="C33"/>
  <c r="C21" l="1"/>
  <c r="C18" l="1"/>
  <c r="C12"/>
  <c r="C19"/>
  <c r="C13"/>
  <c r="C52" l="1"/>
  <c r="C26" l="1"/>
  <c r="C53" l="1"/>
  <c r="C57" s="1"/>
</calcChain>
</file>

<file path=xl/sharedStrings.xml><?xml version="1.0" encoding="utf-8"?>
<sst xmlns="http://schemas.openxmlformats.org/spreadsheetml/2006/main" count="56" uniqueCount="52">
  <si>
    <t>Отчёт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</si>
  <si>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</si>
  <si>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</si>
  <si>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</si>
  <si>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</si>
  <si>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</si>
  <si>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</si>
  <si>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</si>
  <si>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</si>
  <si>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</si>
  <si>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</si>
  <si>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</si>
  <si>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</si>
  <si>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</si>
  <si>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</si>
  <si>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</si>
  <si>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</si>
  <si>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</si>
  <si>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</si>
  <si>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</si>
  <si>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</si>
  <si>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</si>
  <si>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</si>
  <si>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</si>
  <si>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 xml:space="preserve"> 4.4. Перечислено МПП ВКХ "Орелводоканал"</t>
  </si>
  <si>
    <t>1)        Адрес дома:   наб.Дубровинского, д.74а</t>
  </si>
  <si>
    <t>2)       Площадь дома 2371,5 кв.м</t>
  </si>
  <si>
    <t>3)       Дата принятия в управление:    01.04.2014г.</t>
  </si>
  <si>
    <t>6)  Санит.содерж.(убор.придомов.тер.,конт.площ.,лестничных клеток)</t>
  </si>
  <si>
    <t>Проверка сопротивления изоляции проводов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</si>
  <si>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</si>
  <si>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</si>
  <si>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</si>
  <si>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</si>
  <si>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Услуги по управлению</t>
  </si>
  <si>
    <t>4-Э)Оказаны услуги  по начислению платы за эл.снабжениеи  эл.энергию на общед.нужды</t>
  </si>
  <si>
    <t xml:space="preserve"> 5.5 Поступило от ЗАО"Ресурс-Связь",ООО"Нэт Бай Нэт Холдинг",ПАО"Вымпелком"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</si>
  <si>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</si>
  <si>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</si>
  <si>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</si>
  <si>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</si>
  <si>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</si>
  <si>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</si>
  <si>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</si>
  <si>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</si>
  <si>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</si>
  <si>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</si>
  <si>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</si>
  <si>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12) Обслуживание лифтов ООО "УСА+"</t>
  </si>
  <si>
    <t>Мех.очистка терлообмен.ТАС</t>
  </si>
  <si>
    <t>Ремонт фасада дома</t>
  </si>
  <si>
    <t>Ремонт двери в тамбуре(6эт.),демонтаж антенны, покраска мет.лестницы в тепл.узел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</si>
</sst>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topLeftCell="A28" workbookViewId="0">
      <selection activeCell="E29" sqref="E29"/>
    </sheetView>
  </sheetViews>
  <sheetFormatPr defaultRowHeight="12" customHeight="1"/>
  <cols>
    <col min="1" max="1" width="1.42578125" customWidth="1"/>
    <col min="2" max="2" width="79.85546875" customWidth="1"/>
    <col min="3" max="3" width="12.85546875" customWidth="1"/>
    <col min="4" max="4" width="4.5703125" customWidth="1"/>
    <col min="5" max="5" width="9.5703125" bestFit="1" customWidth="1"/>
  </cols>
  <sheetData>
    <row r="1" spans="1:3" ht="12" customHeight="1">
      <c r="A1" s="13"/>
      <c r="B1" s="2" t="s">
        <v>0</v>
      </c>
      <c r="C1" s="13"/>
    </row>
    <row r="2" spans="1:3" ht="12" customHeight="1">
      <c r="A2" s="13"/>
      <c r="B2" s="14" t="s">
        <v>7</v>
      </c>
      <c r="C2" s="13"/>
    </row>
    <row r="3" spans="1:3" ht="12" customHeight="1">
      <c r="A3" s="13"/>
      <c r="B3" s="2" t="s">
        <v>38</v>
      </c>
      <c r="C3" s="13"/>
    </row>
    <row r="4" spans="1:3" ht="12" customHeight="1">
      <c r="A4" s="13"/>
      <c r="B4" s="15" t="s">
        <v>25</v>
      </c>
      <c r="C4" s="4"/>
    </row>
    <row r="5" spans="1:3" ht="12" customHeight="1">
      <c r="A5" s="13"/>
      <c r="B5" s="15" t="s">
        <v>26</v>
      </c>
      <c r="C5" s="4"/>
    </row>
    <row r="6" spans="1:3" ht="12" customHeight="1">
      <c r="A6" s="13"/>
      <c r="B6" s="15" t="s">
        <v>27</v>
      </c>
      <c r="C6" s="4"/>
    </row>
    <row r="7" spans="1:3" ht="51.75" customHeight="1">
      <c r="A7" s="13"/>
      <c r="B7" s="38" t="s">
        <v>8</v>
      </c>
      <c r="C7" s="39"/>
    </row>
    <row r="8" spans="1:3" ht="12.75" customHeight="1">
      <c r="A8" s="13"/>
      <c r="B8" s="3" t="s">
        <v>23</v>
      </c>
      <c r="C8" s="4"/>
    </row>
    <row r="9" spans="1:3" ht="12.75" customHeight="1">
      <c r="A9" s="13"/>
      <c r="B9" s="15" t="s">
        <v>39</v>
      </c>
      <c r="C9" s="16">
        <v>-15502.39</v>
      </c>
    </row>
    <row r="10" spans="1:3" ht="12.75" customHeight="1">
      <c r="A10" s="13"/>
      <c r="B10" s="15" t="s">
        <v>9</v>
      </c>
      <c r="C10" s="11">
        <v>19355.16</v>
      </c>
    </row>
    <row r="11" spans="1:3" ht="12.75" customHeight="1">
      <c r="A11" s="13"/>
      <c r="B11" s="15" t="s">
        <v>10</v>
      </c>
      <c r="C11" s="11">
        <v>24446.31</v>
      </c>
    </row>
    <row r="12" spans="1:3" ht="12.75" customHeight="1">
      <c r="A12" s="13"/>
      <c r="B12" s="15" t="s">
        <v>24</v>
      </c>
      <c r="C12" s="26">
        <f>C10</f>
        <v>19355.16</v>
      </c>
    </row>
    <row r="13" spans="1:3" ht="12.75" customHeight="1">
      <c r="A13" s="13"/>
      <c r="B13" s="15" t="s">
        <v>40</v>
      </c>
      <c r="C13" s="16">
        <f>C11-C10+C9</f>
        <v>-10411.239999999998</v>
      </c>
    </row>
    <row r="14" spans="1:3" ht="12" customHeight="1">
      <c r="A14" s="13"/>
      <c r="B14" s="3" t="s">
        <v>35</v>
      </c>
      <c r="C14" s="4"/>
    </row>
    <row r="15" spans="1:3" ht="12" customHeight="1">
      <c r="A15" s="13"/>
      <c r="B15" s="15" t="s">
        <v>39</v>
      </c>
      <c r="C15" s="16">
        <v>-4450.8599999999997</v>
      </c>
    </row>
    <row r="16" spans="1:3" ht="12" customHeight="1">
      <c r="A16" s="13"/>
      <c r="B16" s="15" t="s">
        <v>9</v>
      </c>
      <c r="C16" s="11">
        <v>36160.86</v>
      </c>
    </row>
    <row r="17" spans="1:5" ht="12" customHeight="1">
      <c r="A17" s="13"/>
      <c r="B17" s="15" t="s">
        <v>10</v>
      </c>
      <c r="C17" s="11">
        <v>37566.78</v>
      </c>
    </row>
    <row r="18" spans="1:5" ht="12" customHeight="1">
      <c r="A18" s="13"/>
      <c r="B18" s="15" t="s">
        <v>11</v>
      </c>
      <c r="C18" s="25">
        <f>C16</f>
        <v>36160.86</v>
      </c>
    </row>
    <row r="19" spans="1:5" ht="12" customHeight="1">
      <c r="A19" s="13"/>
      <c r="B19" s="15" t="s">
        <v>40</v>
      </c>
      <c r="C19" s="16">
        <f>C17-C16+C15</f>
        <v>-3044.9400000000014</v>
      </c>
    </row>
    <row r="20" spans="1:5" ht="27" customHeight="1">
      <c r="A20" s="13"/>
      <c r="B20" s="36" t="s">
        <v>12</v>
      </c>
      <c r="C20" s="37"/>
    </row>
    <row r="21" spans="1:5" ht="25.5" customHeight="1">
      <c r="A21" s="13"/>
      <c r="B21" s="34" t="s">
        <v>41</v>
      </c>
      <c r="C21" s="27">
        <f>-68549.38</f>
        <v>-68549.38</v>
      </c>
    </row>
    <row r="22" spans="1:5" ht="12" customHeight="1">
      <c r="A22" s="13"/>
      <c r="B22" s="15" t="s">
        <v>42</v>
      </c>
      <c r="C22" s="17">
        <v>-154209.22</v>
      </c>
    </row>
    <row r="23" spans="1:5" ht="12" customHeight="1">
      <c r="A23" s="13"/>
      <c r="B23" s="15" t="s">
        <v>13</v>
      </c>
      <c r="C23" s="18">
        <f>347855.47-1499.86+11383.2</f>
        <v>357738.81</v>
      </c>
    </row>
    <row r="24" spans="1:5" ht="12" customHeight="1">
      <c r="A24" s="13"/>
      <c r="B24" s="15" t="s">
        <v>14</v>
      </c>
      <c r="C24" s="31">
        <f>359076.7+11795.95</f>
        <v>370872.65</v>
      </c>
    </row>
    <row r="25" spans="1:5" ht="12" customHeight="1">
      <c r="A25" s="13"/>
      <c r="B25" s="15" t="s">
        <v>36</v>
      </c>
      <c r="C25" s="31">
        <v>14402.66</v>
      </c>
    </row>
    <row r="26" spans="1:5" ht="12" customHeight="1">
      <c r="A26" s="13"/>
      <c r="B26" s="15" t="s">
        <v>15</v>
      </c>
      <c r="C26" s="19">
        <f>C25+C24</f>
        <v>385275.31</v>
      </c>
    </row>
    <row r="27" spans="1:5" ht="25.5" customHeight="1">
      <c r="A27" s="13"/>
      <c r="B27" s="40" t="s">
        <v>16</v>
      </c>
      <c r="C27" s="41"/>
    </row>
    <row r="28" spans="1:5" ht="12" customHeight="1">
      <c r="A28" s="13"/>
      <c r="B28" s="29" t="s">
        <v>17</v>
      </c>
      <c r="C28" s="30"/>
    </row>
    <row r="29" spans="1:5" ht="12" customHeight="1">
      <c r="A29" s="13"/>
      <c r="B29" s="28" t="s">
        <v>18</v>
      </c>
      <c r="C29" s="12">
        <v>62591.13</v>
      </c>
      <c r="E29" s="1"/>
    </row>
    <row r="30" spans="1:5" ht="12" customHeight="1">
      <c r="A30" s="13"/>
      <c r="B30" s="5" t="s">
        <v>1</v>
      </c>
      <c r="C30" s="9">
        <v>4553.28</v>
      </c>
    </row>
    <row r="31" spans="1:5" ht="12" customHeight="1">
      <c r="A31" s="13"/>
      <c r="B31" s="5" t="s">
        <v>2</v>
      </c>
      <c r="C31" s="7">
        <v>2845.82</v>
      </c>
    </row>
    <row r="32" spans="1:5" ht="12" customHeight="1">
      <c r="A32" s="13"/>
      <c r="B32" s="5" t="s">
        <v>3</v>
      </c>
      <c r="C32" s="7">
        <v>5691.64</v>
      </c>
    </row>
    <row r="33" spans="1:5" ht="12" customHeight="1">
      <c r="A33" s="13"/>
      <c r="B33" s="5" t="s">
        <v>4</v>
      </c>
      <c r="C33" s="7">
        <f>3668.6+4268.73</f>
        <v>7937.33</v>
      </c>
    </row>
    <row r="34" spans="1:5" ht="12" customHeight="1">
      <c r="A34" s="13"/>
      <c r="B34" s="5" t="s">
        <v>28</v>
      </c>
      <c r="C34" s="10">
        <f>14956+30000+30000</f>
        <v>74956</v>
      </c>
    </row>
    <row r="35" spans="1:5" ht="12" customHeight="1">
      <c r="A35" s="13"/>
      <c r="B35" s="5" t="s">
        <v>5</v>
      </c>
      <c r="C35" s="7">
        <f>205</f>
        <v>205</v>
      </c>
    </row>
    <row r="36" spans="1:5" ht="12" customHeight="1">
      <c r="A36" s="13"/>
      <c r="B36" s="5" t="s">
        <v>6</v>
      </c>
      <c r="C36" s="7">
        <f>7099.56+10120.45</f>
        <v>17220.010000000002</v>
      </c>
    </row>
    <row r="37" spans="1:5" ht="12" customHeight="1">
      <c r="A37" s="13"/>
      <c r="B37" s="6" t="s">
        <v>45</v>
      </c>
      <c r="C37" s="8">
        <v>19851.77</v>
      </c>
    </row>
    <row r="38" spans="1:5" ht="12" customHeight="1">
      <c r="A38" s="13"/>
      <c r="B38" s="6" t="s">
        <v>46</v>
      </c>
      <c r="C38" s="11">
        <v>1135.96</v>
      </c>
    </row>
    <row r="39" spans="1:5" ht="12" customHeight="1">
      <c r="A39" s="13"/>
      <c r="B39" s="6" t="s">
        <v>47</v>
      </c>
      <c r="C39" s="11">
        <v>1876.7</v>
      </c>
    </row>
    <row r="40" spans="1:5" ht="12" customHeight="1">
      <c r="A40" s="13"/>
      <c r="B40" s="5" t="s">
        <v>48</v>
      </c>
      <c r="C40" s="7">
        <v>47801.88</v>
      </c>
    </row>
    <row r="41" spans="1:5" ht="12" customHeight="1">
      <c r="A41" s="13"/>
      <c r="B41" s="5" t="s">
        <v>30</v>
      </c>
      <c r="C41" s="10">
        <v>11068.62</v>
      </c>
    </row>
    <row r="42" spans="1:5" ht="12" customHeight="1">
      <c r="A42" s="13"/>
      <c r="B42" s="5" t="s">
        <v>31</v>
      </c>
      <c r="C42" s="7">
        <f>5832.53+760.68+11361.62+170</f>
        <v>18124.830000000002</v>
      </c>
    </row>
    <row r="43" spans="1:5" ht="12" customHeight="1">
      <c r="A43" s="13"/>
      <c r="B43" s="5" t="s">
        <v>32</v>
      </c>
      <c r="C43" s="7">
        <f>4018.72+30314.35+113.83</f>
        <v>34446.9</v>
      </c>
    </row>
    <row r="44" spans="1:5" ht="12" customHeight="1">
      <c r="A44" s="13"/>
      <c r="B44" s="5" t="s">
        <v>33</v>
      </c>
      <c r="C44" s="7">
        <f>8842.89+247.71</f>
        <v>9090.5999999999985</v>
      </c>
    </row>
    <row r="45" spans="1:5" ht="12" customHeight="1">
      <c r="A45" s="13"/>
      <c r="B45" s="5" t="s">
        <v>34</v>
      </c>
      <c r="C45" s="7">
        <f>27319.68+1138.32</f>
        <v>28458</v>
      </c>
    </row>
    <row r="46" spans="1:5" ht="28.5" customHeight="1">
      <c r="A46" s="13"/>
      <c r="B46" s="20" t="s">
        <v>19</v>
      </c>
      <c r="C46" s="16"/>
    </row>
    <row r="47" spans="1:5" ht="12" customHeight="1">
      <c r="A47" s="13"/>
      <c r="B47" s="5" t="s">
        <v>29</v>
      </c>
      <c r="C47" s="7">
        <v>1000</v>
      </c>
      <c r="E47" s="1"/>
    </row>
    <row r="48" spans="1:5" ht="12" customHeight="1">
      <c r="A48" s="13"/>
      <c r="B48" s="35" t="s">
        <v>49</v>
      </c>
      <c r="C48" s="7">
        <v>6200</v>
      </c>
    </row>
    <row r="49" spans="1:3" ht="12" customHeight="1">
      <c r="A49" s="13"/>
      <c r="B49" s="5" t="s">
        <v>51</v>
      </c>
      <c r="C49" s="7">
        <f>4053+5137+5840</f>
        <v>15030</v>
      </c>
    </row>
    <row r="50" spans="1:3" ht="12" customHeight="1">
      <c r="A50" s="13"/>
      <c r="B50" s="5" t="s">
        <v>50</v>
      </c>
      <c r="C50" s="7">
        <v>55320</v>
      </c>
    </row>
    <row r="51" spans="1:3" ht="12" customHeight="1">
      <c r="A51" s="13"/>
      <c r="B51" s="5"/>
      <c r="C51" s="32"/>
    </row>
    <row r="52" spans="1:3" ht="24.75" customHeight="1">
      <c r="A52" s="13"/>
      <c r="B52" s="21" t="s">
        <v>43</v>
      </c>
      <c r="C52" s="16">
        <f>C13+C19+C21+C24-C23</f>
        <v>-68871.719999999972</v>
      </c>
    </row>
    <row r="53" spans="1:3" ht="26.25" customHeight="1">
      <c r="A53" s="13"/>
      <c r="B53" s="22" t="s">
        <v>44</v>
      </c>
      <c r="C53" s="16">
        <f>C22+C26-C29-C30-C32-C31-C33-C34-C35-C36-C37-C38-C39-C40-C41-C42-C43-C44-C45-C47-C48-C49-C50-C51</f>
        <v>-194339.38</v>
      </c>
    </row>
    <row r="54" spans="1:3" ht="12" customHeight="1">
      <c r="A54" s="13"/>
      <c r="B54" s="23" t="s">
        <v>20</v>
      </c>
      <c r="C54" s="24"/>
    </row>
    <row r="55" spans="1:3" ht="12" customHeight="1">
      <c r="A55" s="13"/>
      <c r="B55" s="24" t="s">
        <v>21</v>
      </c>
      <c r="C55" s="24"/>
    </row>
    <row r="56" spans="1:3" ht="12" customHeight="1">
      <c r="A56" s="13"/>
      <c r="B56" s="23" t="s">
        <v>22</v>
      </c>
      <c r="C56" s="24"/>
    </row>
    <row r="57" spans="1:3" ht="12" customHeight="1">
      <c r="B57" s="33" t="s">
        <v>37</v>
      </c>
      <c r="C57" s="1">
        <f>C53+C13+C19</f>
        <v>-207795.56</v>
      </c>
    </row>
  </sheetData>
  <mergeCells count="3">
    <mergeCell ref="B7:C7"/>
    <mergeCell ref="B20:C20"/>
    <mergeCell ref="B27:C27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2017-04-03T08:05:33Z</dcterms:modified>
</cp:coreProperties>
</file>