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5" i="5"/>
  <c r="C34"/>
  <c r="C33"/>
  <c r="C32"/>
  <c r="C31"/>
  <c r="C30"/>
  <c r="C29"/>
  <c r="C28"/>
  <c r="C27"/>
  <c r="C26"/>
  <c r="C47"/>
  <c r="C46"/>
  <c r="C45"/>
  <c r="C44"/>
  <c r="C43"/>
  <c r="C42"/>
  <c r="C41"/>
  <c r="C40"/>
  <c r="C39"/>
  <c r="C38"/>
  <c r="C37"/>
  <c r="C18"/>
  <c r="C12" l="1"/>
  <c r="C48" s="1"/>
  <c r="C19" l="1"/>
  <c r="C49" s="1"/>
  <c r="C53" l="1"/>
</calcChain>
</file>

<file path=xl/sharedStrings.xml><?xml version="1.0" encoding="utf-8"?>
<sst xmlns="http://schemas.openxmlformats.org/spreadsheetml/2006/main" count="53" uniqueCount="53">
  <si>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</si>
  <si>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</si>
  <si>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</si>
  <si>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</si>
  <si>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</si>
  <si>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</si>
  <si>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</si>
  <si>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</si>
  <si>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</si>
  <si>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ул.Кромская, д.10</t>
  </si>
  <si>
    <t>3)       Дата принятия в управление:    01.03.2014г.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</si>
  <si>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</si>
  <si>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</si>
  <si>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</si>
  <si>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</si>
  <si>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</si>
  <si>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</si>
  <si>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</si>
  <si>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</si>
  <si>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</si>
  <si>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</si>
  <si>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</si>
  <si>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</si>
  <si>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Всего задолженность по дому (выполненные работы + услуги)</t>
  </si>
  <si>
    <t>4-Э)Оказаны услуги  по начислению платы за элетроэнергию</t>
  </si>
  <si>
    <t xml:space="preserve"> 4.5 Поступило от ПАО"МТС",ООО"Нэт Бай Нэт Холдинг,ЗАО"Ресурс-Связь",ПАО"Вымпелком",ООО "Реком", ПАО "Ростелеком" </t>
  </si>
  <si>
    <t>7) Аварийно-ремонтная служба ООО "АРС"</t>
  </si>
  <si>
    <t>жилым домом в период с 01.01.2019г.по 31.12.2019г.</t>
  </si>
  <si>
    <t xml:space="preserve"> 4.1 Задолженность собственников и нанимателей по данной услуге на 01.01.2019г.</t>
  </si>
  <si>
    <t xml:space="preserve"> 4.4.Задолженность собственников и нанимателей по данной услуге на 01.01.2020г.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</si>
  <si>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</si>
  <si>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</si>
  <si>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</si>
  <si>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</si>
  <si>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</si>
  <si>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</si>
  <si>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</si>
  <si>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</si>
  <si>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</si>
  <si>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</si>
  <si>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</si>
  <si>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Благоустр.придомовой территории (покраска скамеек, оборудования на д/пл.)</t>
  </si>
  <si>
    <t>Покраска элеваторного узла</t>
  </si>
  <si>
    <t>Ремонт порожков подъездов дома</t>
  </si>
  <si>
    <t>Ремонт сетей ГВС, ХВС с заменой кранов,стояков (техподполье)п.6,кв.72,48</t>
  </si>
  <si>
    <t>Ремонт ЦО с заменой задвижек, кранов, установка монометров..техподполье,техэтаж</t>
  </si>
  <si>
    <t>Ремонт мягкой кровли над кв.109</t>
  </si>
  <si>
    <t>Ремонт канализации с заменой стояка кв.52</t>
  </si>
  <si>
    <t>2)       Площадь дома 9769,9 кв.м</t>
  </si>
  <si>
    <t>Ремонт поручня парапета входа в подъезд</t>
  </si>
  <si>
    <t>Пломбировка общедомовых водяных счетчиков ГВС, ХВС  МПП ВКХ Водоканал</t>
  </si>
  <si>
    <t>Промывка канализационной сети ( исп.автокомпрессора)МПП ВКХ Водоканал</t>
  </si>
  <si>
    <t>Ремонт мусорного контейнера, водостока подъезд 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</si>
</sst>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4" fillId="2" borderId="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2" fontId="11" fillId="2" borderId="1" xfId="0" applyNumberFormat="1" applyFont="1" applyFill="1" applyBorder="1" applyAlignment="1">
      <alignment vertical="center"/>
    </xf>
    <xf numFmtId="2" fontId="1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3"/>
  <sheetViews>
    <sheetView tabSelected="1" topLeftCell="A37" workbookViewId="0">
      <selection activeCell="B61" sqref="B61"/>
    </sheetView>
  </sheetViews>
  <sheetFormatPr defaultRowHeight="12" customHeight="1"/>
  <cols>
    <col min="1" max="1" width="1.42578125" customWidth="1"/>
    <col min="2" max="2" width="80" customWidth="1"/>
    <col min="3" max="3" width="12.7109375" customWidth="1"/>
    <col min="4" max="4" width="4.570312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27</v>
      </c>
    </row>
    <row r="4" spans="2:3" ht="12" customHeight="1">
      <c r="B4" s="25" t="s">
        <v>9</v>
      </c>
      <c r="C4" s="4"/>
    </row>
    <row r="5" spans="2:3" ht="12" customHeight="1">
      <c r="B5" s="25" t="s">
        <v>48</v>
      </c>
      <c r="C5" s="4"/>
    </row>
    <row r="6" spans="2:3" ht="12" customHeight="1">
      <c r="B6" s="25" t="s">
        <v>10</v>
      </c>
      <c r="C6" s="4"/>
    </row>
    <row r="7" spans="2:3" ht="51.75" customHeight="1">
      <c r="B7" s="32" t="s">
        <v>3</v>
      </c>
      <c r="C7" s="33"/>
    </row>
    <row r="8" spans="2:3" ht="12.75" customHeight="1">
      <c r="B8" s="27" t="s">
        <v>24</v>
      </c>
      <c r="C8" s="28"/>
    </row>
    <row r="9" spans="2:3" ht="12.75" customHeight="1">
      <c r="B9" s="9" t="s">
        <v>28</v>
      </c>
      <c r="C9" s="16">
        <v>-1802.76</v>
      </c>
    </row>
    <row r="10" spans="2:3" ht="12.75" customHeight="1">
      <c r="B10" s="9" t="s">
        <v>4</v>
      </c>
      <c r="C10" s="10">
        <v>0</v>
      </c>
    </row>
    <row r="11" spans="2:3" ht="12.75" customHeight="1">
      <c r="B11" s="9" t="s">
        <v>5</v>
      </c>
      <c r="C11" s="10">
        <v>1802.76</v>
      </c>
    </row>
    <row r="12" spans="2:3" ht="12.75" customHeight="1">
      <c r="B12" s="9" t="s">
        <v>29</v>
      </c>
      <c r="C12" s="16">
        <f>C11-C10+C9</f>
        <v>0</v>
      </c>
    </row>
    <row r="13" spans="2:3" ht="27" customHeight="1">
      <c r="B13" s="34" t="s">
        <v>11</v>
      </c>
      <c r="C13" s="35"/>
    </row>
    <row r="14" spans="2:3" ht="25.5" customHeight="1">
      <c r="B14" s="26" t="s">
        <v>37</v>
      </c>
      <c r="C14" s="24">
        <v>-15043.92</v>
      </c>
    </row>
    <row r="15" spans="2:3" ht="12" customHeight="1">
      <c r="B15" s="25" t="s">
        <v>38</v>
      </c>
      <c r="C15" s="24">
        <v>-75690.77</v>
      </c>
    </row>
    <row r="16" spans="2:3" ht="12" customHeight="1">
      <c r="B16" s="25" t="s">
        <v>18</v>
      </c>
      <c r="C16" s="30">
        <v>1172910.57</v>
      </c>
    </row>
    <row r="17" spans="2:3" ht="12" customHeight="1">
      <c r="B17" s="25" t="s">
        <v>19</v>
      </c>
      <c r="C17" s="17">
        <v>1166069.08</v>
      </c>
    </row>
    <row r="18" spans="2:3" ht="12" customHeight="1">
      <c r="B18" s="25" t="s">
        <v>25</v>
      </c>
      <c r="C18" s="17">
        <f>59486.5</f>
        <v>59486.5</v>
      </c>
    </row>
    <row r="19" spans="2:3" ht="12" customHeight="1">
      <c r="B19" s="25" t="s">
        <v>20</v>
      </c>
      <c r="C19" s="31">
        <f>C18+C17</f>
        <v>1225555.58</v>
      </c>
    </row>
    <row r="20" spans="2:3" ht="25.5" customHeight="1">
      <c r="B20" s="36" t="s">
        <v>21</v>
      </c>
      <c r="C20" s="37"/>
    </row>
    <row r="21" spans="2:3" ht="12" customHeight="1">
      <c r="B21" s="5" t="s">
        <v>1</v>
      </c>
      <c r="C21" s="14"/>
    </row>
    <row r="22" spans="2:3" ht="12" customHeight="1">
      <c r="B22" s="6" t="s">
        <v>12</v>
      </c>
      <c r="C22" s="7">
        <v>188099.71</v>
      </c>
    </row>
    <row r="23" spans="2:3" ht="12" customHeight="1">
      <c r="B23" s="8" t="s">
        <v>13</v>
      </c>
      <c r="C23" s="10">
        <v>8471.16</v>
      </c>
    </row>
    <row r="24" spans="2:3" ht="12" customHeight="1">
      <c r="B24" s="8" t="s">
        <v>14</v>
      </c>
      <c r="C24" s="12">
        <v>16141.89</v>
      </c>
    </row>
    <row r="25" spans="2:3" ht="12" customHeight="1">
      <c r="B25" s="8" t="s">
        <v>15</v>
      </c>
      <c r="C25" s="12">
        <v>10805.73</v>
      </c>
    </row>
    <row r="26" spans="2:3" ht="12" customHeight="1">
      <c r="B26" s="8" t="s">
        <v>16</v>
      </c>
      <c r="C26" s="12">
        <f>15876.24+10000+3000+12000+4000+4664+910+96012</f>
        <v>146462.24</v>
      </c>
    </row>
    <row r="27" spans="2:3" ht="12" customHeight="1">
      <c r="B27" s="8" t="s">
        <v>17</v>
      </c>
      <c r="C27" s="13">
        <f>3238.82+7210</f>
        <v>10448.82</v>
      </c>
    </row>
    <row r="28" spans="2:3" ht="12" customHeight="1">
      <c r="B28" s="8" t="s">
        <v>26</v>
      </c>
      <c r="C28" s="12">
        <f>46879.2</f>
        <v>46879.199999999997</v>
      </c>
    </row>
    <row r="29" spans="2:3" ht="12" customHeight="1">
      <c r="B29" s="8" t="s">
        <v>30</v>
      </c>
      <c r="C29" s="12">
        <f>18768.6</f>
        <v>18768.599999999999</v>
      </c>
    </row>
    <row r="30" spans="2:3" ht="12" customHeight="1">
      <c r="B30" s="8" t="s">
        <v>31</v>
      </c>
      <c r="C30" s="11">
        <f>27218.89+70000</f>
        <v>97218.89</v>
      </c>
    </row>
    <row r="31" spans="2:3" ht="12" customHeight="1">
      <c r="B31" s="8" t="s">
        <v>32</v>
      </c>
      <c r="C31" s="13">
        <f>12544.59</f>
        <v>12544.59</v>
      </c>
    </row>
    <row r="32" spans="2:3" ht="12" customHeight="1">
      <c r="B32" s="8" t="s">
        <v>33</v>
      </c>
      <c r="C32" s="12">
        <f>20466.87+38321.36</f>
        <v>58788.229999999996</v>
      </c>
    </row>
    <row r="33" spans="2:3" ht="12" customHeight="1">
      <c r="B33" s="8" t="s">
        <v>34</v>
      </c>
      <c r="C33" s="12">
        <f>6876.33+96498.21+4059.7</f>
        <v>107434.24000000001</v>
      </c>
    </row>
    <row r="34" spans="2:3" ht="12" customHeight="1">
      <c r="B34" s="8" t="s">
        <v>35</v>
      </c>
      <c r="C34" s="12">
        <f>11827.28+5959.52</f>
        <v>17786.800000000003</v>
      </c>
    </row>
    <row r="35" spans="2:3" ht="12" customHeight="1">
      <c r="B35" s="8" t="s">
        <v>36</v>
      </c>
      <c r="C35" s="12">
        <f>93705.84+41164.9</f>
        <v>134870.74</v>
      </c>
    </row>
    <row r="36" spans="2:3" ht="28.5" customHeight="1">
      <c r="B36" s="15" t="s">
        <v>22</v>
      </c>
      <c r="C36" s="16"/>
    </row>
    <row r="37" spans="2:3" ht="12" customHeight="1">
      <c r="B37" s="8" t="s">
        <v>41</v>
      </c>
      <c r="C37" s="22">
        <f>2665.4+1803.3</f>
        <v>4468.7</v>
      </c>
    </row>
    <row r="38" spans="2:3" ht="12" customHeight="1">
      <c r="B38" s="8" t="s">
        <v>51</v>
      </c>
      <c r="C38" s="22">
        <f>25186.8</f>
        <v>25186.799999999999</v>
      </c>
    </row>
    <row r="39" spans="2:3" ht="12" customHeight="1">
      <c r="B39" s="8" t="s">
        <v>50</v>
      </c>
      <c r="C39" s="22">
        <f>1135.73</f>
        <v>1135.73</v>
      </c>
    </row>
    <row r="40" spans="2:3" ht="12" customHeight="1">
      <c r="B40" s="8" t="s">
        <v>42</v>
      </c>
      <c r="C40" s="22">
        <f>1900</f>
        <v>1900</v>
      </c>
    </row>
    <row r="41" spans="2:3" ht="12" customHeight="1">
      <c r="B41" s="8" t="s">
        <v>52</v>
      </c>
      <c r="C41" s="22">
        <f>2936+536</f>
        <v>3472</v>
      </c>
    </row>
    <row r="42" spans="2:3" ht="12" customHeight="1">
      <c r="B42" s="8" t="s">
        <v>45</v>
      </c>
      <c r="C42" s="22">
        <f>34938</f>
        <v>34938</v>
      </c>
    </row>
    <row r="43" spans="2:3" ht="12" customHeight="1">
      <c r="B43" s="8" t="s">
        <v>43</v>
      </c>
      <c r="C43" s="22">
        <f>3917</f>
        <v>3917</v>
      </c>
    </row>
    <row r="44" spans="2:3" ht="12" customHeight="1">
      <c r="B44" s="8" t="s">
        <v>46</v>
      </c>
      <c r="C44" s="22">
        <f>21689</f>
        <v>21689</v>
      </c>
    </row>
    <row r="45" spans="2:3" ht="12" customHeight="1">
      <c r="B45" s="8" t="s">
        <v>47</v>
      </c>
      <c r="C45" s="22">
        <f>1843</f>
        <v>1843</v>
      </c>
    </row>
    <row r="46" spans="2:3" ht="12" customHeight="1">
      <c r="B46" s="8" t="s">
        <v>49</v>
      </c>
      <c r="C46" s="22">
        <f>1994</f>
        <v>1994</v>
      </c>
    </row>
    <row r="47" spans="2:3" ht="12" customHeight="1">
      <c r="B47" s="8" t="s">
        <v>44</v>
      </c>
      <c r="C47" s="22">
        <f>3013.5+1564.76+9348</f>
        <v>13926.26</v>
      </c>
    </row>
    <row r="48" spans="2:3" ht="24.75" customHeight="1">
      <c r="B48" s="18" t="s">
        <v>39</v>
      </c>
      <c r="C48" s="16">
        <f>C14+C17-C16+C12</f>
        <v>-21885.409999999916</v>
      </c>
    </row>
    <row r="49" spans="2:3" ht="26.25" customHeight="1">
      <c r="B49" s="19" t="s">
        <v>40</v>
      </c>
      <c r="C49" s="16">
        <f>C15+C19-C22-C23-C24-C25-C26-C27-C28-C29-C30-C31-C32-C33-C34-C35-C37-C38-C39-C40-C41-C42-C43-C44-C45-C46-C47</f>
        <v>160673.48000000024</v>
      </c>
    </row>
    <row r="50" spans="2:3" ht="12" customHeight="1">
      <c r="B50" s="20" t="s">
        <v>6</v>
      </c>
      <c r="C50" s="21"/>
    </row>
    <row r="51" spans="2:3" ht="12" customHeight="1">
      <c r="B51" s="21" t="s">
        <v>7</v>
      </c>
      <c r="C51" s="21"/>
    </row>
    <row r="52" spans="2:3" ht="12" customHeight="1">
      <c r="B52" s="20" t="s">
        <v>8</v>
      </c>
      <c r="C52" s="21"/>
    </row>
    <row r="53" spans="2:3" ht="12" customHeight="1">
      <c r="B53" s="29" t="s">
        <v>23</v>
      </c>
      <c r="C53" s="23">
        <f>C49+C12</f>
        <v>160673.48000000024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2020-02-28T10:26:37Z</dcterms:modified>
</cp:coreProperties>
</file>