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0" i="5"/>
  <c r="C31"/>
  <c r="C32"/>
  <c r="C29"/>
  <c r="C25"/>
  <c r="C23"/>
  <c r="C21"/>
  <c r="C45"/>
  <c r="C44"/>
  <c r="C43"/>
  <c r="C42"/>
  <c r="C40"/>
  <c r="C39"/>
  <c r="C38"/>
  <c r="C37"/>
  <c r="C36"/>
  <c r="C34"/>
  <c r="C47"/>
  <c r="C46" l="1"/>
  <c r="C14" l="1"/>
</calcChain>
</file>

<file path=xl/sharedStrings.xml><?xml version="1.0" encoding="utf-8"?>
<sst xmlns="http://schemas.openxmlformats.org/spreadsheetml/2006/main" count="50" uniqueCount="50">
  <si>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</si>
  <si>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</si>
  <si>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</si>
  <si>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</si>
  <si>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</si>
  <si>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</si>
  <si>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</si>
  <si>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ул.Кромская, д.10</t>
  </si>
  <si>
    <t>2)       Площадь дома 9777,7 кв.м</t>
  </si>
  <si>
    <t>3)       Дата принятия в управление:    01.03.2014г.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</si>
  <si>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</si>
  <si>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</si>
  <si>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</si>
  <si>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</si>
  <si>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 xml:space="preserve">16)  Услуги по управлению </t>
  </si>
  <si>
    <t>10) Ком.сбор МПП ВКХ Водоканал</t>
  </si>
  <si>
    <t>11) Захоронение ТБО ОПЭК</t>
  </si>
  <si>
    <t>Промывка канализационной сети ( исп.автокомпрессора)МПП ВКХ Водоканал</t>
  </si>
  <si>
    <t>жилым домом в период с 01.01.2017г.по 31.12.2017г.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</si>
  <si>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</si>
  <si>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</si>
  <si>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</si>
  <si>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</si>
  <si>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</si>
  <si>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</si>
  <si>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</si>
  <si>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7) Аварийно-ремонтная служба </t>
  </si>
  <si>
    <t>8) Сбор и вывоз твердых бытовых отходов, крупногаб.мусора Эко-Транс</t>
  </si>
  <si>
    <t>9) ОДН по эл.энергии, холодному и горячему водоснабжению</t>
  </si>
  <si>
    <t xml:space="preserve"> 4.1.Задолженность собственников и нанимателей по данным услугам на 01.01.2017г. (КВИТАНЦИИ)</t>
  </si>
  <si>
    <t xml:space="preserve"> 4.2.Задолженность собственников и нанимателей за выполненные работы на 01.01.2017г.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</si>
  <si>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</si>
  <si>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</si>
  <si>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</si>
  <si>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</si>
  <si>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</si>
  <si>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7)Общая задолженность  собственников и нанимателей по ЖКУ (квитанции) на 01.01.2018г.</t>
  </si>
  <si>
    <t>8)Общая задолженность  собственников и нанимателей многоквартирного дома за выполненные работы на 01.01.2018г.</t>
  </si>
  <si>
    <t xml:space="preserve"> 4.5 Поступило от ПАО"МТС",ООО"Нэт Бай Нэт Холдинг,ЗАО"Ресурс-Связь",ПАО"Вымпелком",СТ-Липецк/Реком, ПАО "Ростелеком" </t>
  </si>
  <si>
    <t>Аварийно-восстановит.работы канализационной сети МПП ВКХ Водоканал</t>
  </si>
  <si>
    <t>Ремонт с заменой запорно-регулирующ.арматур.на систем. ГВС,ХВС(п-д.3,4)(подвал)</t>
  </si>
  <si>
    <t>Замена стояков ГВС (кв.48), устан.кранов на техэтаже,тех.подпол.,п-д6</t>
  </si>
  <si>
    <t>Монтаж общедом. Эл.счетчиков (оконч.сроков поверки),светильников,выключ.</t>
  </si>
  <si>
    <t>Благоустр.придомовой территории (завоз песка, покраска оборуд.,ремонт лавочек на д/пл.)</t>
  </si>
  <si>
    <t>Ремонт подъезда № 2 ИП Старцева А.А.</t>
  </si>
  <si>
    <t>Ремонт после пожара эл.сетей ,уличн.освещ.,кровли маш.отделен.отмостки…(п-д1,2,7)</t>
  </si>
  <si>
    <t>Ремонт приямков, установка козырьков над приямками</t>
  </si>
  <si>
    <t>Изготовление и установка дверей, установка доводчика на дверь (п-д3)</t>
  </si>
  <si>
    <t>Установка рециркуляционного насоса с обвязкой(техподполье),воздухоотв.системы ГВС(тех.этаж)</t>
  </si>
  <si>
    <t>Установка почтовых ящиков, окна из ПВХ на доме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</si>
</sst>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0" fillId="0" borderId="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4" fillId="2" borderId="7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0" fillId="0" borderId="1" xfId="0" applyNumberForma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0"/>
  <sheetViews>
    <sheetView tabSelected="1" topLeftCell="A19" workbookViewId="0">
      <selection activeCell="F41" sqref="F41"/>
    </sheetView>
  </sheetViews>
  <sheetFormatPr defaultRowHeight="12" customHeight="1"/>
  <cols>
    <col min="1" max="1" width="1.42578125" customWidth="1"/>
    <col min="2" max="2" width="80" customWidth="1"/>
    <col min="3" max="3" width="12.7109375" customWidth="1"/>
    <col min="4" max="4" width="4.5703125" customWidth="1"/>
    <col min="5" max="5" width="12" customWidth="1"/>
  </cols>
  <sheetData>
    <row r="1" spans="2:3" ht="12" customHeight="1">
      <c r="B1" s="3" t="s">
        <v>0</v>
      </c>
    </row>
    <row r="2" spans="2:3" ht="12" customHeight="1">
      <c r="B2" s="1" t="s">
        <v>2</v>
      </c>
    </row>
    <row r="3" spans="2:3" ht="12" customHeight="1">
      <c r="B3" s="4" t="s">
        <v>18</v>
      </c>
    </row>
    <row r="4" spans="2:3" ht="12" customHeight="1">
      <c r="B4" s="27" t="s">
        <v>7</v>
      </c>
      <c r="C4" s="5"/>
    </row>
    <row r="5" spans="2:3" ht="12" customHeight="1">
      <c r="B5" s="27" t="s">
        <v>8</v>
      </c>
      <c r="C5" s="5"/>
    </row>
    <row r="6" spans="2:3" ht="12" customHeight="1">
      <c r="B6" s="27" t="s">
        <v>9</v>
      </c>
      <c r="C6" s="5"/>
    </row>
    <row r="7" spans="2:3" ht="51.75" customHeight="1">
      <c r="B7" s="29" t="s">
        <v>3</v>
      </c>
      <c r="C7" s="30"/>
    </row>
    <row r="8" spans="2:3" ht="27" customHeight="1">
      <c r="B8" s="31" t="s">
        <v>19</v>
      </c>
      <c r="C8" s="32"/>
    </row>
    <row r="9" spans="2:3" ht="25.5" customHeight="1">
      <c r="B9" s="28" t="s">
        <v>29</v>
      </c>
      <c r="C9" s="24">
        <v>-65629.48</v>
      </c>
    </row>
    <row r="10" spans="2:3" ht="12" customHeight="1">
      <c r="B10" s="27" t="s">
        <v>30</v>
      </c>
      <c r="C10" s="24">
        <v>-124337.7</v>
      </c>
    </row>
    <row r="11" spans="2:3" ht="12" customHeight="1">
      <c r="B11" s="27" t="s">
        <v>31</v>
      </c>
      <c r="C11" s="25">
        <v>1478710.58</v>
      </c>
    </row>
    <row r="12" spans="2:3" ht="12" customHeight="1">
      <c r="B12" s="27" t="s">
        <v>32</v>
      </c>
      <c r="C12" s="18">
        <v>1428931.06</v>
      </c>
    </row>
    <row r="13" spans="2:3" ht="12" customHeight="1">
      <c r="B13" s="27" t="s">
        <v>38</v>
      </c>
      <c r="C13" s="18">
        <v>37892.519999999997</v>
      </c>
    </row>
    <row r="14" spans="2:3" ht="12" customHeight="1">
      <c r="B14" s="27" t="s">
        <v>33</v>
      </c>
      <c r="C14" s="26">
        <f>C13+C12</f>
        <v>1466823.58</v>
      </c>
    </row>
    <row r="15" spans="2:3" ht="25.5" customHeight="1">
      <c r="B15" s="33" t="s">
        <v>34</v>
      </c>
      <c r="C15" s="34"/>
    </row>
    <row r="16" spans="2:3" ht="12" customHeight="1">
      <c r="B16" s="6" t="s">
        <v>1</v>
      </c>
      <c r="C16" s="15"/>
    </row>
    <row r="17" spans="2:5" ht="12" customHeight="1">
      <c r="B17" s="7" t="s">
        <v>20</v>
      </c>
      <c r="C17" s="8">
        <v>147683.1</v>
      </c>
      <c r="E17" s="2"/>
    </row>
    <row r="18" spans="2:5" ht="12" customHeight="1">
      <c r="B18" s="9" t="s">
        <v>21</v>
      </c>
      <c r="C18" s="11">
        <v>13740</v>
      </c>
    </row>
    <row r="19" spans="2:5" ht="12" customHeight="1">
      <c r="B19" s="9" t="s">
        <v>22</v>
      </c>
      <c r="C19" s="12">
        <v>26748.15</v>
      </c>
    </row>
    <row r="20" spans="2:5" ht="12" customHeight="1">
      <c r="B20" s="9" t="s">
        <v>23</v>
      </c>
      <c r="C20" s="13">
        <v>18010.87</v>
      </c>
    </row>
    <row r="21" spans="2:5" ht="12" customHeight="1">
      <c r="B21" s="9" t="s">
        <v>24</v>
      </c>
      <c r="C21" s="13">
        <f>18639+2500+3875+96012+17500+10100+8400+3154.16+20800+1030+1512</f>
        <v>183522.16</v>
      </c>
    </row>
    <row r="22" spans="2:5" ht="12" customHeight="1">
      <c r="B22" s="9" t="s">
        <v>25</v>
      </c>
      <c r="C22" s="14">
        <v>3626.95</v>
      </c>
    </row>
    <row r="23" spans="2:5" ht="12" customHeight="1">
      <c r="B23" s="9" t="s">
        <v>26</v>
      </c>
      <c r="C23" s="13">
        <f>40042.65+43418</f>
        <v>83460.649999999994</v>
      </c>
    </row>
    <row r="24" spans="2:5" ht="12" customHeight="1">
      <c r="B24" s="9" t="s">
        <v>27</v>
      </c>
      <c r="C24" s="13">
        <v>77238.210000000006</v>
      </c>
    </row>
    <row r="25" spans="2:5" ht="12" customHeight="1">
      <c r="B25" s="9" t="s">
        <v>28</v>
      </c>
      <c r="C25" s="12">
        <f>314989.25+20429.64+4215.72</f>
        <v>339634.61</v>
      </c>
    </row>
    <row r="26" spans="2:5" ht="12" customHeight="1">
      <c r="B26" s="9" t="s">
        <v>15</v>
      </c>
      <c r="C26" s="11">
        <v>5176.6099999999997</v>
      </c>
    </row>
    <row r="27" spans="2:5" ht="12" customHeight="1">
      <c r="B27" s="9" t="s">
        <v>16</v>
      </c>
      <c r="C27" s="13">
        <v>10289.959999999999</v>
      </c>
    </row>
    <row r="28" spans="2:5" ht="12" customHeight="1">
      <c r="B28" s="9" t="s">
        <v>10</v>
      </c>
      <c r="C28" s="14">
        <v>13100.35</v>
      </c>
    </row>
    <row r="29" spans="2:5" ht="12" customHeight="1">
      <c r="B29" s="9" t="s">
        <v>11</v>
      </c>
      <c r="C29" s="13">
        <f>25284.34+52686.48+140+571.3</f>
        <v>78682.12000000001</v>
      </c>
    </row>
    <row r="30" spans="2:5" ht="12" customHeight="1">
      <c r="B30" s="9" t="s">
        <v>12</v>
      </c>
      <c r="C30" s="13">
        <f>61896.06+10248.98+3197.5</f>
        <v>75342.539999999994</v>
      </c>
    </row>
    <row r="31" spans="2:5" ht="12" customHeight="1">
      <c r="B31" s="9" t="s">
        <v>13</v>
      </c>
      <c r="C31" s="13">
        <f>23265.18+6398.17</f>
        <v>29663.35</v>
      </c>
    </row>
    <row r="32" spans="2:5" ht="12" customHeight="1">
      <c r="B32" s="10" t="s">
        <v>14</v>
      </c>
      <c r="C32" s="13">
        <f>89700.71+36431.74</f>
        <v>126132.45000000001</v>
      </c>
    </row>
    <row r="33" spans="2:5" ht="28.5" customHeight="1">
      <c r="B33" s="16" t="s">
        <v>35</v>
      </c>
      <c r="C33" s="17"/>
    </row>
    <row r="34" spans="2:5" ht="12" customHeight="1">
      <c r="B34" s="9" t="s">
        <v>43</v>
      </c>
      <c r="C34" s="13">
        <f>6262.8+2149.62+5410</f>
        <v>13822.42</v>
      </c>
      <c r="E34" s="2"/>
    </row>
    <row r="35" spans="2:5" ht="12" customHeight="1">
      <c r="B35" s="9" t="s">
        <v>40</v>
      </c>
      <c r="C35" s="23">
        <v>30207.5</v>
      </c>
    </row>
    <row r="36" spans="2:5" ht="12" customHeight="1">
      <c r="B36" s="9" t="s">
        <v>42</v>
      </c>
      <c r="C36" s="23">
        <f>9394.2+2357</f>
        <v>11751.2</v>
      </c>
    </row>
    <row r="37" spans="2:5" ht="12" customHeight="1">
      <c r="B37" s="9" t="s">
        <v>41</v>
      </c>
      <c r="C37" s="23">
        <f>7824+3044+1235</f>
        <v>12103</v>
      </c>
    </row>
    <row r="38" spans="2:5" ht="12" customHeight="1">
      <c r="B38" s="9" t="s">
        <v>47</v>
      </c>
      <c r="C38" s="23">
        <f>27178+2640</f>
        <v>29818</v>
      </c>
    </row>
    <row r="39" spans="2:5" ht="12" customHeight="1">
      <c r="B39" s="9" t="s">
        <v>39</v>
      </c>
      <c r="C39" s="23">
        <f>13424.86+20114.28</f>
        <v>33539.14</v>
      </c>
    </row>
    <row r="40" spans="2:5" ht="12" customHeight="1">
      <c r="B40" s="9" t="s">
        <v>17</v>
      </c>
      <c r="C40" s="23">
        <f>13345.21+26809.6+26809.6</f>
        <v>66964.41</v>
      </c>
    </row>
    <row r="41" spans="2:5" ht="12" customHeight="1">
      <c r="B41" s="9" t="s">
        <v>44</v>
      </c>
      <c r="C41" s="23">
        <v>155322</v>
      </c>
    </row>
    <row r="42" spans="2:5" ht="12" customHeight="1">
      <c r="B42" s="9" t="s">
        <v>45</v>
      </c>
      <c r="C42" s="23">
        <f>10925+5858.02+2700+1670+4730</f>
        <v>25883.02</v>
      </c>
    </row>
    <row r="43" spans="2:5" ht="12" customHeight="1">
      <c r="B43" s="9" t="s">
        <v>46</v>
      </c>
      <c r="C43" s="23">
        <f>27796+33765.82</f>
        <v>61561.82</v>
      </c>
    </row>
    <row r="44" spans="2:5" ht="12" customHeight="1">
      <c r="B44" s="9" t="s">
        <v>48</v>
      </c>
      <c r="C44" s="23">
        <f>31150+3800</f>
        <v>34950</v>
      </c>
    </row>
    <row r="45" spans="2:5" ht="12" customHeight="1">
      <c r="B45" s="9" t="s">
        <v>49</v>
      </c>
      <c r="C45" s="13">
        <f>5280+10300</f>
        <v>15580</v>
      </c>
    </row>
    <row r="46" spans="2:5" ht="24.75" customHeight="1">
      <c r="B46" s="19" t="s">
        <v>36</v>
      </c>
      <c r="C46" s="17">
        <f>C9+C12-C11</f>
        <v>-115409</v>
      </c>
    </row>
    <row r="47" spans="2:5" ht="26.25" customHeight="1">
      <c r="B47" s="20" t="s">
        <v>37</v>
      </c>
      <c r="C47" s="17">
        <f>C10+C14-C17-C18-C19-C20-C21-C22-C23-C24-C25-C26-C27-C28-C29-C30-C31-C32-C34-C35-C36-C37-C38-C39-C40-C41-C42-C43-C44-C45</f>
        <v>-381068.70999999996</v>
      </c>
    </row>
    <row r="48" spans="2:5" ht="12" customHeight="1">
      <c r="B48" s="21" t="s">
        <v>4</v>
      </c>
      <c r="C48" s="22"/>
    </row>
    <row r="49" spans="2:3" ht="12" customHeight="1">
      <c r="B49" s="22" t="s">
        <v>5</v>
      </c>
      <c r="C49" s="22"/>
    </row>
    <row r="50" spans="2:3" ht="12" customHeight="1">
      <c r="B50" s="21" t="s">
        <v>6</v>
      </c>
      <c r="C50" s="22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2018-03-30T07:49:07Z</dcterms:modified>
</cp:coreProperties>
</file>