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18" i="5" l="1"/>
  <c r="C17" i="5"/>
  <c r="C38" i="5"/>
  <c r="C37" i="5"/>
  <c r="C36" i="5"/>
  <c r="C47" i="5"/>
  <c r="C46" i="5"/>
  <c r="C45" i="5"/>
  <c r="C40" i="5"/>
  <c r="C35" i="5"/>
  <c r="C30" i="5"/>
  <c r="C29" i="5"/>
  <c r="C28" i="5"/>
  <c r="C27" i="5"/>
  <c r="C23" i="5"/>
  <c r="C20" i="5" l="1"/>
  <c r="C50" i="5" s="1"/>
  <c r="C12" i="5"/>
  <c r="C13" i="5" l="1"/>
  <c r="C54" i="5" s="1"/>
  <c r="C49" i="5" l="1"/>
</calcChain>
</file>

<file path=xl/sharedStrings.xml><?xml version="1.0" encoding="utf-8"?>
<sst xmlns="http://schemas.openxmlformats.org/spreadsheetml/2006/main" count="54" uniqueCount="54">
  <si>
    <t>Отчёт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</si>
  <si>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</si>
  <si>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</si>
  <si>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</si>
  <si>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</si>
  <si>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</si>
  <si>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</si>
  <si>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</si>
  <si>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</si>
  <si>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</si>
  <si>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</si>
  <si>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</si>
  <si>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</si>
  <si>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</si>
  <si>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</si>
  <si>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</si>
  <si>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</si>
  <si>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</si>
  <si>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2)Тех.  обслуживание, тех. осмотр и аварийный ремонт электрических сетей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</si>
  <si>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</si>
  <si>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</si>
  <si>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</si>
  <si>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</si>
  <si>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ул.Кромская, д.10</t>
  </si>
  <si>
    <t>2)       Площадь дома 9777,7 кв.м</t>
  </si>
  <si>
    <t>3)       Дата принятия в управление:    01.03.2014г.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</si>
  <si>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</si>
  <si>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</si>
  <si>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</si>
  <si>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</si>
  <si>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Работа автогидроподъёмника</t>
  </si>
  <si>
    <t>Тех.обслуживание узлов учета теплоэнергии ТАС</t>
  </si>
  <si>
    <t>Проверка сопротивления изоляции проводов</t>
  </si>
  <si>
    <t>6)  Санит.содерж.(убор.придомов.тер,конт.площ.,уборка лестн.клеток..)</t>
  </si>
  <si>
    <t xml:space="preserve">16)  Услуги по управлению 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</si>
  <si>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</si>
  <si>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</si>
  <si>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</si>
  <si>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</si>
  <si>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</si>
  <si>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</si>
  <si>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</si>
  <si>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</si>
  <si>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</si>
  <si>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</si>
  <si>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</si>
  <si>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 xml:space="preserve"> 5.5 Поступило от ПАО"МТС",ООО"Нэт Бай Нэт Холдинг,ЗАО"Ресурс-Связь",ПАО"Вымпелком",СТ-Липецк, Сумма -Телеком,ПАО "Ростелеком" </t>
  </si>
  <si>
    <t xml:space="preserve">Промывка канализации МПП ВКХ Водоканал </t>
  </si>
  <si>
    <t>Ремонт кровли, фасада (подъезды 1,2)</t>
  </si>
  <si>
    <t>Уборка, вывоз помёта, изготовление и установка лотков на тех.этаже</t>
  </si>
  <si>
    <t>Замена лампы ДРЛ(использ.автовышки), ремонт кровли п-д №2(исп.автокрана)</t>
  </si>
  <si>
    <t>Ремонт участков инжен.сетей ГВС, ХВС,замена канализационных труб (п-ды 5,6,7)</t>
  </si>
  <si>
    <t>Установка воздухоотводчиков на сетях ГВС (8шт.,7шт.)</t>
  </si>
  <si>
    <t>3)Тех.  обслуживание, тех. осмотр и аварийный ремонт вентиляционных сетей и домоходов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</si>
</sst>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6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topLeftCell="A19" workbookViewId="0">
      <selection activeCell="C26" sqref="C26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2.7109375" customWidth="1"/>
    <col min="4" max="4" width="4.5703125" customWidth="1"/>
    <col min="5" max="5" width="9.5703125" bestFit="1" customWidth="1"/>
  </cols>
  <sheetData>
    <row r="1" spans="2:3" ht="12" customHeight="1" x14ac:dyDescent="0.25">
      <c r="B1" s="3" t="s">
        <v>0</v>
      </c>
    </row>
    <row r="2" spans="2:3" ht="12" customHeight="1" x14ac:dyDescent="0.25">
      <c r="B2" s="1" t="s">
        <v>5</v>
      </c>
    </row>
    <row r="3" spans="2:3" ht="12" customHeight="1" x14ac:dyDescent="0.25">
      <c r="B3" s="4" t="s">
        <v>36</v>
      </c>
    </row>
    <row r="4" spans="2:3" ht="12" customHeight="1" x14ac:dyDescent="0.25">
      <c r="B4" s="5" t="s">
        <v>23</v>
      </c>
      <c r="C4" s="6"/>
    </row>
    <row r="5" spans="2:3" ht="12" customHeight="1" x14ac:dyDescent="0.25">
      <c r="B5" s="5" t="s">
        <v>24</v>
      </c>
      <c r="C5" s="6"/>
    </row>
    <row r="6" spans="2:3" ht="12" customHeight="1" x14ac:dyDescent="0.25">
      <c r="B6" s="5" t="s">
        <v>25</v>
      </c>
      <c r="C6" s="6"/>
    </row>
    <row r="7" spans="2:3" ht="51.75" customHeight="1" x14ac:dyDescent="0.25">
      <c r="B7" s="32" t="s">
        <v>6</v>
      </c>
      <c r="C7" s="33"/>
    </row>
    <row r="8" spans="2:3" ht="12" customHeight="1" x14ac:dyDescent="0.25">
      <c r="B8" s="7" t="s">
        <v>7</v>
      </c>
      <c r="C8" s="6"/>
    </row>
    <row r="9" spans="2:3" ht="12" customHeight="1" x14ac:dyDescent="0.25">
      <c r="B9" s="5" t="s">
        <v>37</v>
      </c>
      <c r="C9" s="22">
        <v>-14235.21</v>
      </c>
    </row>
    <row r="10" spans="2:3" ht="12" customHeight="1" x14ac:dyDescent="0.25">
      <c r="B10" s="5" t="s">
        <v>8</v>
      </c>
      <c r="C10" s="13">
        <v>278197.15000000002</v>
      </c>
    </row>
    <row r="11" spans="2:3" ht="12" customHeight="1" x14ac:dyDescent="0.25">
      <c r="B11" s="5" t="s">
        <v>9</v>
      </c>
      <c r="C11" s="13">
        <v>280497.25</v>
      </c>
    </row>
    <row r="12" spans="2:3" ht="12" customHeight="1" x14ac:dyDescent="0.25">
      <c r="B12" s="5" t="s">
        <v>10</v>
      </c>
      <c r="C12" s="9">
        <f>C10</f>
        <v>278197.15000000002</v>
      </c>
    </row>
    <row r="13" spans="2:3" ht="12" customHeight="1" x14ac:dyDescent="0.25">
      <c r="B13" s="5" t="s">
        <v>38</v>
      </c>
      <c r="C13" s="22">
        <f>C11-C10+C9</f>
        <v>-11935.110000000022</v>
      </c>
    </row>
    <row r="14" spans="2:3" ht="27" customHeight="1" x14ac:dyDescent="0.25">
      <c r="B14" s="34" t="s">
        <v>11</v>
      </c>
      <c r="C14" s="35"/>
    </row>
    <row r="15" spans="2:3" ht="25.5" customHeight="1" x14ac:dyDescent="0.25">
      <c r="B15" s="8" t="s">
        <v>39</v>
      </c>
      <c r="C15" s="29">
        <v>-74187.38</v>
      </c>
    </row>
    <row r="16" spans="2:3" ht="12" customHeight="1" x14ac:dyDescent="0.25">
      <c r="B16" s="5" t="s">
        <v>40</v>
      </c>
      <c r="C16" s="29">
        <v>-227688.89</v>
      </c>
    </row>
    <row r="17" spans="2:5" ht="12" customHeight="1" x14ac:dyDescent="0.25">
      <c r="B17" s="5" t="s">
        <v>12</v>
      </c>
      <c r="C17" s="30">
        <f>799909.72-38909.5+234751.7</f>
        <v>995751.91999999993</v>
      </c>
    </row>
    <row r="18" spans="2:5" ht="12" customHeight="1" x14ac:dyDescent="0.25">
      <c r="B18" s="5" t="s">
        <v>13</v>
      </c>
      <c r="C18" s="23">
        <f>776676.63+239568.3</f>
        <v>1016244.9299999999</v>
      </c>
    </row>
    <row r="19" spans="2:5" ht="12" customHeight="1" x14ac:dyDescent="0.25">
      <c r="B19" s="5" t="s">
        <v>46</v>
      </c>
      <c r="C19" s="23">
        <v>46490.32</v>
      </c>
    </row>
    <row r="20" spans="2:5" ht="12" customHeight="1" x14ac:dyDescent="0.25">
      <c r="B20" s="5" t="s">
        <v>14</v>
      </c>
      <c r="C20" s="31">
        <f>C19+C18</f>
        <v>1062735.25</v>
      </c>
    </row>
    <row r="21" spans="2:5" ht="25.5" customHeight="1" x14ac:dyDescent="0.25">
      <c r="B21" s="36" t="s">
        <v>15</v>
      </c>
      <c r="C21" s="37"/>
    </row>
    <row r="22" spans="2:5" ht="12" customHeight="1" x14ac:dyDescent="0.25">
      <c r="B22" s="18" t="s">
        <v>16</v>
      </c>
      <c r="C22" s="19"/>
    </row>
    <row r="23" spans="2:5" ht="12" customHeight="1" x14ac:dyDescent="0.25">
      <c r="B23" s="20" t="s">
        <v>17</v>
      </c>
      <c r="C23" s="10">
        <f>108223.59+3790</f>
        <v>112013.59</v>
      </c>
      <c r="E23" s="2"/>
    </row>
    <row r="24" spans="2:5" ht="12" customHeight="1" x14ac:dyDescent="0.25">
      <c r="B24" s="12" t="s">
        <v>18</v>
      </c>
      <c r="C24" s="14">
        <v>18685.07</v>
      </c>
    </row>
    <row r="25" spans="2:5" ht="12" customHeight="1" x14ac:dyDescent="0.25">
      <c r="B25" s="12" t="s">
        <v>53</v>
      </c>
      <c r="C25" s="15">
        <v>12845.99</v>
      </c>
    </row>
    <row r="26" spans="2:5" ht="12" customHeight="1" x14ac:dyDescent="0.25">
      <c r="B26" s="11" t="s">
        <v>1</v>
      </c>
      <c r="C26" s="16">
        <v>22188.52</v>
      </c>
    </row>
    <row r="27" spans="2:5" ht="12" customHeight="1" x14ac:dyDescent="0.25">
      <c r="B27" s="11" t="s">
        <v>2</v>
      </c>
      <c r="C27" s="15">
        <f>17223.35+3132.99</f>
        <v>20356.339999999997</v>
      </c>
    </row>
    <row r="28" spans="2:5" ht="12" customHeight="1" x14ac:dyDescent="0.25">
      <c r="B28" s="11" t="s">
        <v>33</v>
      </c>
      <c r="C28" s="17">
        <f>40039+96006.24</f>
        <v>136045.24</v>
      </c>
    </row>
    <row r="29" spans="2:5" ht="12" customHeight="1" x14ac:dyDescent="0.25">
      <c r="B29" s="11" t="s">
        <v>3</v>
      </c>
      <c r="C29" s="16">
        <f>296+2992.15</f>
        <v>3288.15</v>
      </c>
    </row>
    <row r="30" spans="2:5" ht="12" customHeight="1" x14ac:dyDescent="0.25">
      <c r="B30" s="11" t="s">
        <v>4</v>
      </c>
      <c r="C30" s="16">
        <f>35159.4+28119.15</f>
        <v>63278.55</v>
      </c>
    </row>
    <row r="31" spans="2:5" ht="12" customHeight="1" x14ac:dyDescent="0.25">
      <c r="B31" s="11" t="s">
        <v>43</v>
      </c>
      <c r="C31" s="15">
        <v>81848.88</v>
      </c>
    </row>
    <row r="32" spans="2:5" ht="12" customHeight="1" x14ac:dyDescent="0.25">
      <c r="B32" s="11" t="s">
        <v>44</v>
      </c>
      <c r="C32" s="13">
        <v>4683.58</v>
      </c>
    </row>
    <row r="33" spans="2:5" ht="12" customHeight="1" x14ac:dyDescent="0.25">
      <c r="B33" s="11" t="s">
        <v>45</v>
      </c>
      <c r="C33" s="16">
        <v>10884.88</v>
      </c>
    </row>
    <row r="34" spans="2:5" ht="12" customHeight="1" x14ac:dyDescent="0.25">
      <c r="B34" s="11" t="s">
        <v>26</v>
      </c>
      <c r="C34" s="17">
        <v>17052.61</v>
      </c>
    </row>
    <row r="35" spans="2:5" ht="12" customHeight="1" x14ac:dyDescent="0.25">
      <c r="B35" s="11" t="s">
        <v>27</v>
      </c>
      <c r="C35" s="16">
        <f>24047.55+3136.3+47467.02+700+6216</f>
        <v>81566.87</v>
      </c>
    </row>
    <row r="36" spans="2:5" ht="12" customHeight="1" x14ac:dyDescent="0.25">
      <c r="B36" s="11" t="s">
        <v>28</v>
      </c>
      <c r="C36" s="16">
        <f>10391.97+58418.71+2347.52</f>
        <v>71158.2</v>
      </c>
    </row>
    <row r="37" spans="2:5" ht="12" customHeight="1" x14ac:dyDescent="0.25">
      <c r="B37" s="11" t="s">
        <v>29</v>
      </c>
      <c r="C37" s="16">
        <f>22200.65+5030.93</f>
        <v>27231.58</v>
      </c>
    </row>
    <row r="38" spans="2:5" ht="12" customHeight="1" x14ac:dyDescent="0.25">
      <c r="B38" s="12" t="s">
        <v>34</v>
      </c>
      <c r="C38" s="16">
        <f>85250.62+31531.05</f>
        <v>116781.67</v>
      </c>
    </row>
    <row r="39" spans="2:5" ht="28.5" customHeight="1" x14ac:dyDescent="0.25">
      <c r="B39" s="21" t="s">
        <v>19</v>
      </c>
      <c r="C39" s="22"/>
    </row>
    <row r="40" spans="2:5" ht="12" customHeight="1" x14ac:dyDescent="0.25">
      <c r="B40" s="11" t="s">
        <v>49</v>
      </c>
      <c r="C40" s="16">
        <f>3117+6365</f>
        <v>9482</v>
      </c>
      <c r="E40" s="2"/>
    </row>
    <row r="41" spans="2:5" ht="12" customHeight="1" x14ac:dyDescent="0.25">
      <c r="B41" s="11" t="s">
        <v>31</v>
      </c>
      <c r="C41" s="16">
        <v>4600</v>
      </c>
    </row>
    <row r="42" spans="2:5" ht="12" customHeight="1" x14ac:dyDescent="0.25">
      <c r="B42" s="11" t="s">
        <v>30</v>
      </c>
      <c r="C42" s="16">
        <v>900</v>
      </c>
    </row>
    <row r="43" spans="2:5" ht="12" customHeight="1" x14ac:dyDescent="0.25">
      <c r="B43" s="11" t="s">
        <v>47</v>
      </c>
      <c r="C43" s="16">
        <v>15515.73</v>
      </c>
    </row>
    <row r="44" spans="2:5" ht="12" customHeight="1" x14ac:dyDescent="0.25">
      <c r="B44" s="11" t="s">
        <v>48</v>
      </c>
      <c r="C44" s="16">
        <v>67679</v>
      </c>
    </row>
    <row r="45" spans="2:5" ht="12" customHeight="1" x14ac:dyDescent="0.25">
      <c r="B45" s="11" t="s">
        <v>51</v>
      </c>
      <c r="C45" s="16">
        <f>10114+6782+5152+7318</f>
        <v>29366</v>
      </c>
    </row>
    <row r="46" spans="2:5" ht="12" customHeight="1" x14ac:dyDescent="0.25">
      <c r="B46" s="11" t="s">
        <v>52</v>
      </c>
      <c r="C46" s="16">
        <f>4290+4438.5</f>
        <v>8728.5</v>
      </c>
    </row>
    <row r="47" spans="2:5" ht="12" customHeight="1" x14ac:dyDescent="0.25">
      <c r="B47" s="11" t="s">
        <v>50</v>
      </c>
      <c r="C47" s="16">
        <f>3253+7015</f>
        <v>10268</v>
      </c>
    </row>
    <row r="48" spans="2:5" ht="12" customHeight="1" x14ac:dyDescent="0.25">
      <c r="B48" s="11" t="s">
        <v>32</v>
      </c>
      <c r="C48" s="16">
        <v>1000</v>
      </c>
    </row>
    <row r="49" spans="2:3" ht="24.75" customHeight="1" x14ac:dyDescent="0.25">
      <c r="B49" s="24" t="s">
        <v>41</v>
      </c>
      <c r="C49" s="22">
        <f>C13+C15+C18-C17</f>
        <v>-65629.479999999981</v>
      </c>
    </row>
    <row r="50" spans="2:3" ht="26.25" customHeight="1" x14ac:dyDescent="0.25">
      <c r="B50" s="25" t="s">
        <v>42</v>
      </c>
      <c r="C50" s="22">
        <f>C16+C20-C23-C24-C25-C26-C27-C28-C29-C30-C31-C32-C33-C34-C35-C36-C37-C38-C40-C41-C42-C43-C44-C45-C46-C47-C48</f>
        <v>-112402.58999999994</v>
      </c>
    </row>
    <row r="51" spans="2:3" ht="12" customHeight="1" x14ac:dyDescent="0.25">
      <c r="B51" s="26" t="s">
        <v>20</v>
      </c>
      <c r="C51" s="27"/>
    </row>
    <row r="52" spans="2:3" ht="12" customHeight="1" x14ac:dyDescent="0.25">
      <c r="B52" s="27" t="s">
        <v>21</v>
      </c>
      <c r="C52" s="27"/>
    </row>
    <row r="53" spans="2:3" ht="12" customHeight="1" x14ac:dyDescent="0.25">
      <c r="B53" s="26" t="s">
        <v>22</v>
      </c>
      <c r="C53" s="27"/>
    </row>
    <row r="54" spans="2:3" ht="12" customHeight="1" x14ac:dyDescent="0.25">
      <c r="B54" s="28" t="s">
        <v>35</v>
      </c>
      <c r="C54" s="2">
        <f>C50+C13</f>
        <v>-124337.69999999995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2017-04-20T08:03:00Z</dcterms:modified>
</cp:coreProperties>
</file>