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0"/>
  </bookViews>
  <sheets>
    <sheet name="Отчет" sheetId="5" r:id="rId1"/>
  </sheets>
  <calcPr calcId="162913"/>
</workbook>
</file>

<file path=xl/calcChain.xml><?xml version="1.0" encoding="utf-8"?>
<calcChain xmlns="http://schemas.openxmlformats.org/spreadsheetml/2006/main">
  <c r="C42" i="5" l="1"/>
  <c r="C29" i="5"/>
  <c r="C28" i="5"/>
  <c r="C30" i="5"/>
  <c r="C27" i="5"/>
  <c r="C26" i="5"/>
  <c r="C25" i="5"/>
  <c r="C24" i="5"/>
  <c r="C23" i="5"/>
  <c r="C22" i="5"/>
  <c r="C21" i="5"/>
  <c r="C20" i="5"/>
  <c r="C19" i="5"/>
  <c r="C18" i="5"/>
  <c r="C17" i="5"/>
  <c r="C40" i="5" l="1"/>
  <c r="C39" i="5"/>
  <c r="C38" i="5"/>
  <c r="C37" i="5"/>
  <c r="C36" i="5"/>
  <c r="C35" i="5"/>
  <c r="C34" i="5"/>
  <c r="C33" i="5"/>
  <c r="C32" i="5"/>
  <c r="C13" i="5"/>
  <c r="C12" i="5"/>
  <c r="C11" i="5"/>
  <c r="C41" i="5" l="1"/>
  <c r="C14" i="5" l="1"/>
</calcChain>
</file>

<file path=xl/sharedStrings.xml><?xml version="1.0" encoding="utf-8"?>
<sst xmlns="http://schemas.openxmlformats.org/spreadsheetml/2006/main" count="45" uniqueCount="45">
  <si>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</si>
  <si>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</si>
  <si>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</si>
  <si>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</si>
  <si>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</si>
  <si>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</si>
  <si>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</si>
  <si>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ул.Черепичная, д.18</t>
  </si>
  <si>
    <t>3)       Дата принятия в управление:    01.01.2014г.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</si>
  <si>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</si>
  <si>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</si>
  <si>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</si>
  <si>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</si>
  <si>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</si>
  <si>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</si>
  <si>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</si>
  <si>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</si>
  <si>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</si>
  <si>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ПАО"МТС",ПАО"Ростелеком"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</si>
  <si>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</si>
  <si>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</si>
  <si>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</si>
  <si>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</si>
  <si>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</si>
  <si>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</si>
  <si>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</si>
  <si>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</si>
  <si>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</si>
  <si>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</si>
  <si>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</si>
  <si>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2)       Площадь дома 4428,9 кв.м</t>
  </si>
  <si>
    <t>жилым домом в период с 01.01.2021г.по 31.12.2021г.</t>
  </si>
  <si>
    <t xml:space="preserve"> 4.1.Задолженность собственников и нанимателей по данным услугам на 01.01.2021г. (КВИТАНЦИИ)</t>
  </si>
  <si>
    <t xml:space="preserve"> 4.2.Задолженность собственников и нанимателей за выполненные работы на 01.01.2021г.</t>
  </si>
  <si>
    <t>7)Общая задолженность  собственников и нанимателей по ЖКУ (квитанции) на 01.01.2022г.</t>
  </si>
  <si>
    <t>8)Общая задолженность  собственников и нанимателей многоквартирного дома за выполненные работы на 01.01.2022г.</t>
  </si>
  <si>
    <t>Ремонт инженерных сетей отопления с заменой стояков, изоляция труб</t>
  </si>
  <si>
    <t>Благоустр.придомовой территории (установка песочницы на д/пл.)</t>
  </si>
  <si>
    <t>Вывоз строительного мусора</t>
  </si>
  <si>
    <t>Покраска дворового оборудования</t>
  </si>
  <si>
    <t>Ремонт  наружных водостоков, восстановление воронки, очистка желобов (исп.альпиниста)</t>
  </si>
  <si>
    <t>Установка доводчика на двери</t>
  </si>
  <si>
    <t xml:space="preserve">Ремонт металлической кровли </t>
  </si>
  <si>
    <t>Ремонт электропроводки на доме</t>
  </si>
  <si>
    <t>Ремонт уличного освещения, в подъездах с заменой светильников, выключателей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</si>
</sst>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topLeftCell="A9" workbookViewId="0">
      <selection activeCell="F15" sqref="F15"/>
    </sheetView>
  </sheetViews>
  <sheetFormatPr defaultRowHeight="12" customHeight="1" x14ac:dyDescent="0.25"/>
  <cols>
    <col min="1" max="1" width="1.42578125" customWidth="1"/>
    <col min="2" max="2" width="80.28515625" customWidth="1"/>
    <col min="3" max="3" width="11.7109375" customWidth="1"/>
    <col min="4" max="4" width="4.42578125" customWidth="1"/>
    <col min="5" max="5" width="9.5703125" bestFit="1" customWidth="1"/>
  </cols>
  <sheetData>
    <row r="1" spans="2:5" ht="12" customHeight="1" x14ac:dyDescent="0.25">
      <c r="B1" s="2" t="s">
        <v>0</v>
      </c>
      <c r="C1" s="3"/>
    </row>
    <row r="2" spans="2:5" ht="12" customHeight="1" x14ac:dyDescent="0.25">
      <c r="B2" s="4" t="s">
        <v>2</v>
      </c>
      <c r="C2" s="3"/>
    </row>
    <row r="3" spans="2:5" ht="12" customHeight="1" x14ac:dyDescent="0.25">
      <c r="B3" s="2" t="s">
        <v>31</v>
      </c>
      <c r="C3" s="3"/>
    </row>
    <row r="4" spans="2:5" ht="12" customHeight="1" x14ac:dyDescent="0.25">
      <c r="B4" s="11" t="s">
        <v>7</v>
      </c>
      <c r="C4" s="5"/>
    </row>
    <row r="5" spans="2:5" ht="12" customHeight="1" x14ac:dyDescent="0.25">
      <c r="B5" s="11" t="s">
        <v>30</v>
      </c>
      <c r="C5" s="5"/>
    </row>
    <row r="6" spans="2:5" ht="12" customHeight="1" x14ac:dyDescent="0.25">
      <c r="B6" s="11" t="s">
        <v>8</v>
      </c>
      <c r="C6" s="5"/>
    </row>
    <row r="7" spans="2:5" ht="51.75" customHeight="1" x14ac:dyDescent="0.25">
      <c r="B7" s="31" t="s">
        <v>3</v>
      </c>
      <c r="C7" s="32"/>
    </row>
    <row r="8" spans="2:5" ht="27" customHeight="1" x14ac:dyDescent="0.25">
      <c r="B8" s="29" t="s">
        <v>15</v>
      </c>
      <c r="C8" s="30"/>
    </row>
    <row r="9" spans="2:5" ht="25.5" customHeight="1" x14ac:dyDescent="0.25">
      <c r="B9" s="28" t="s">
        <v>32</v>
      </c>
      <c r="C9" s="24">
        <v>-12901.72</v>
      </c>
    </row>
    <row r="10" spans="2:5" ht="12" customHeight="1" x14ac:dyDescent="0.25">
      <c r="B10" s="11" t="s">
        <v>33</v>
      </c>
      <c r="C10" s="24">
        <v>248206.07</v>
      </c>
    </row>
    <row r="11" spans="2:5" ht="12" customHeight="1" x14ac:dyDescent="0.25">
      <c r="B11" s="11" t="s">
        <v>16</v>
      </c>
      <c r="C11" s="25">
        <f>673811.1</f>
        <v>673811.1</v>
      </c>
    </row>
    <row r="12" spans="2:5" ht="12" customHeight="1" x14ac:dyDescent="0.25">
      <c r="B12" s="11" t="s">
        <v>17</v>
      </c>
      <c r="C12" s="26">
        <f>670964.59</f>
        <v>670964.59</v>
      </c>
    </row>
    <row r="13" spans="2:5" ht="12" customHeight="1" x14ac:dyDescent="0.25">
      <c r="B13" s="11" t="s">
        <v>18</v>
      </c>
      <c r="C13" s="26">
        <f>11640</f>
        <v>11640</v>
      </c>
      <c r="E13" s="1"/>
    </row>
    <row r="14" spans="2:5" ht="12" customHeight="1" x14ac:dyDescent="0.25">
      <c r="B14" s="11" t="s">
        <v>19</v>
      </c>
      <c r="C14" s="27">
        <f>C13+C12</f>
        <v>682604.59</v>
      </c>
      <c r="E14" s="23"/>
    </row>
    <row r="15" spans="2:5" ht="25.5" customHeight="1" x14ac:dyDescent="0.25">
      <c r="B15" s="29" t="s">
        <v>20</v>
      </c>
      <c r="C15" s="30"/>
    </row>
    <row r="16" spans="2:5" ht="12" customHeight="1" x14ac:dyDescent="0.25">
      <c r="B16" s="18" t="s">
        <v>1</v>
      </c>
      <c r="C16" s="20"/>
    </row>
    <row r="17" spans="2:5" ht="12" customHeight="1" x14ac:dyDescent="0.25">
      <c r="B17" s="19" t="s">
        <v>9</v>
      </c>
      <c r="C17" s="21">
        <f>121318.46</f>
        <v>121318.46</v>
      </c>
      <c r="E17" s="23"/>
    </row>
    <row r="18" spans="2:5" ht="12" customHeight="1" x14ac:dyDescent="0.25">
      <c r="B18" s="7" t="s">
        <v>10</v>
      </c>
      <c r="C18" s="6">
        <f>4020.73</f>
        <v>4020.73</v>
      </c>
    </row>
    <row r="19" spans="2:5" ht="12" customHeight="1" x14ac:dyDescent="0.25">
      <c r="B19" s="7" t="s">
        <v>11</v>
      </c>
      <c r="C19" s="9">
        <f>7661.55</f>
        <v>7661.55</v>
      </c>
    </row>
    <row r="20" spans="2:5" ht="12" customHeight="1" x14ac:dyDescent="0.25">
      <c r="B20" s="7" t="s">
        <v>12</v>
      </c>
      <c r="C20" s="9">
        <f>5128.81</f>
        <v>5128.8100000000004</v>
      </c>
    </row>
    <row r="21" spans="2:5" ht="12" customHeight="1" x14ac:dyDescent="0.25">
      <c r="B21" s="7" t="s">
        <v>13</v>
      </c>
      <c r="C21" s="9">
        <f>24000+5000+3420+7042+7042+3140+48000+48000</f>
        <v>145644</v>
      </c>
    </row>
    <row r="22" spans="2:5" ht="12" customHeight="1" x14ac:dyDescent="0.25">
      <c r="B22" s="7" t="s">
        <v>14</v>
      </c>
      <c r="C22" s="10">
        <f>4139.76</f>
        <v>4139.76</v>
      </c>
    </row>
    <row r="23" spans="2:5" ht="12" customHeight="1" x14ac:dyDescent="0.25">
      <c r="B23" s="7" t="s">
        <v>22</v>
      </c>
      <c r="C23" s="9">
        <f>21194.4</f>
        <v>21194.400000000001</v>
      </c>
    </row>
    <row r="24" spans="2:5" ht="12" customHeight="1" x14ac:dyDescent="0.25">
      <c r="B24" s="7" t="s">
        <v>23</v>
      </c>
      <c r="C24" s="9">
        <f>8523.12</f>
        <v>8523.1200000000008</v>
      </c>
    </row>
    <row r="25" spans="2:5" ht="12" customHeight="1" x14ac:dyDescent="0.25">
      <c r="B25" s="7" t="s">
        <v>24</v>
      </c>
      <c r="C25" s="8">
        <f>18192.06+10613.13</f>
        <v>28805.190000000002</v>
      </c>
    </row>
    <row r="26" spans="2:5" ht="12" customHeight="1" x14ac:dyDescent="0.25">
      <c r="B26" s="7" t="s">
        <v>25</v>
      </c>
      <c r="C26" s="10">
        <f>9158.42</f>
        <v>9158.42</v>
      </c>
    </row>
    <row r="27" spans="2:5" ht="12" customHeight="1" x14ac:dyDescent="0.25">
      <c r="B27" s="7" t="s">
        <v>26</v>
      </c>
      <c r="C27" s="9">
        <f>8193.38+13140.48</f>
        <v>21333.86</v>
      </c>
    </row>
    <row r="28" spans="2:5" ht="12" customHeight="1" x14ac:dyDescent="0.25">
      <c r="B28" s="7" t="s">
        <v>27</v>
      </c>
      <c r="C28" s="9">
        <f>4584.67+70707.13+1723.76</f>
        <v>77015.56</v>
      </c>
    </row>
    <row r="29" spans="2:5" ht="12" customHeight="1" x14ac:dyDescent="0.25">
      <c r="B29" s="7" t="s">
        <v>28</v>
      </c>
      <c r="C29" s="9">
        <f>8206.56+2877.17</f>
        <v>11083.73</v>
      </c>
    </row>
    <row r="30" spans="2:5" ht="12" customHeight="1" x14ac:dyDescent="0.25">
      <c r="B30" s="7" t="s">
        <v>29</v>
      </c>
      <c r="C30" s="9">
        <f>51977.58</f>
        <v>51977.58</v>
      </c>
    </row>
    <row r="31" spans="2:5" ht="28.5" customHeight="1" x14ac:dyDescent="0.25">
      <c r="B31" s="13" t="s">
        <v>21</v>
      </c>
      <c r="C31" s="12"/>
    </row>
    <row r="32" spans="2:5" ht="12" customHeight="1" x14ac:dyDescent="0.25">
      <c r="B32" s="7" t="s">
        <v>37</v>
      </c>
      <c r="C32" s="22">
        <f>6048</f>
        <v>6048</v>
      </c>
      <c r="E32" s="23"/>
    </row>
    <row r="33" spans="2:5" ht="12" customHeight="1" x14ac:dyDescent="0.25">
      <c r="B33" s="7" t="s">
        <v>38</v>
      </c>
      <c r="C33" s="22">
        <f>6290</f>
        <v>6290</v>
      </c>
      <c r="E33" s="1"/>
    </row>
    <row r="34" spans="2:5" ht="12" customHeight="1" x14ac:dyDescent="0.25">
      <c r="B34" s="7" t="s">
        <v>39</v>
      </c>
      <c r="C34" s="22">
        <f>3706</f>
        <v>3706</v>
      </c>
    </row>
    <row r="35" spans="2:5" ht="12" customHeight="1" x14ac:dyDescent="0.25">
      <c r="B35" s="7" t="s">
        <v>40</v>
      </c>
      <c r="C35" s="22">
        <f>5000</f>
        <v>5000</v>
      </c>
    </row>
    <row r="36" spans="2:5" ht="12" customHeight="1" x14ac:dyDescent="0.25">
      <c r="B36" s="7" t="s">
        <v>36</v>
      </c>
      <c r="C36" s="22">
        <f>8785</f>
        <v>8785</v>
      </c>
    </row>
    <row r="37" spans="2:5" ht="12" customHeight="1" x14ac:dyDescent="0.25">
      <c r="B37" s="7" t="s">
        <v>42</v>
      </c>
      <c r="C37" s="22">
        <f>5497</f>
        <v>5497</v>
      </c>
    </row>
    <row r="38" spans="2:5" ht="12" customHeight="1" x14ac:dyDescent="0.25">
      <c r="B38" s="7" t="s">
        <v>43</v>
      </c>
      <c r="C38" s="22">
        <f>2594</f>
        <v>2594</v>
      </c>
    </row>
    <row r="39" spans="2:5" ht="12" customHeight="1" x14ac:dyDescent="0.25">
      <c r="B39" s="7" t="s">
        <v>44</v>
      </c>
      <c r="C39" s="22">
        <f>3068</f>
        <v>3068</v>
      </c>
    </row>
    <row r="40" spans="2:5" ht="12" customHeight="1" x14ac:dyDescent="0.25">
      <c r="B40" s="7" t="s">
        <v>41</v>
      </c>
      <c r="C40" s="22">
        <f>3868</f>
        <v>3868</v>
      </c>
    </row>
    <row r="41" spans="2:5" ht="24.75" customHeight="1" x14ac:dyDescent="0.25">
      <c r="B41" s="14" t="s">
        <v>34</v>
      </c>
      <c r="C41" s="12">
        <f>C9+C12-C11</f>
        <v>-15748.229999999981</v>
      </c>
      <c r="E41" s="23"/>
    </row>
    <row r="42" spans="2:5" ht="26.25" customHeight="1" x14ac:dyDescent="0.25">
      <c r="B42" s="15" t="s">
        <v>35</v>
      </c>
      <c r="C42" s="12">
        <f>C10+C14-C17-C18-C20-C19-C21-C22-C23-C24-C25-C26-C27-C28-C29-C30-C32-C33-C34-C35-C36-C37-C38-C39-C40</f>
        <v>368949.48999999987</v>
      </c>
    </row>
    <row r="43" spans="2:5" ht="12" customHeight="1" x14ac:dyDescent="0.25">
      <c r="B43" s="16" t="s">
        <v>4</v>
      </c>
      <c r="C43" s="17"/>
    </row>
    <row r="44" spans="2:5" ht="12" customHeight="1" x14ac:dyDescent="0.25">
      <c r="B44" s="17" t="s">
        <v>5</v>
      </c>
      <c r="C44" s="17"/>
    </row>
    <row r="45" spans="2:5" ht="12" customHeight="1" x14ac:dyDescent="0.25">
      <c r="B45" s="16" t="s">
        <v>6</v>
      </c>
      <c r="C45" s="17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2022-02-28T09:38:13Z</dcterms:modified>
</cp:coreProperties>
</file>