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52" i="5"/>
  <c r="C49"/>
  <c r="C46"/>
  <c r="C55"/>
  <c r="C24"/>
  <c r="C23"/>
  <c r="C44"/>
  <c r="C43"/>
  <c r="C42"/>
  <c r="C41"/>
  <c r="C40"/>
  <c r="C39"/>
  <c r="C35"/>
  <c r="C34"/>
  <c r="C21"/>
  <c r="C18"/>
  <c r="C12"/>
  <c r="C13" l="1"/>
  <c r="C19" l="1"/>
  <c r="C54" s="1"/>
  <c r="C26"/>
</calcChain>
</file>

<file path=xl/sharedStrings.xml><?xml version="1.0" encoding="utf-8"?>
<sst xmlns="http://schemas.openxmlformats.org/spreadsheetml/2006/main" count="58" uniqueCount="54">
  <si>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</si>
  <si>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</si>
  <si>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</si>
  <si>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</si>
  <si>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</si>
  <si>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</si>
  <si>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</si>
  <si>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</si>
  <si>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</si>
  <si>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</si>
  <si>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</si>
  <si>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</si>
  <si>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жилым домом в период с 01.01.2015г.по 31.12.2015г.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</si>
  <si>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</si>
  <si>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</si>
  <si>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</si>
  <si>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</si>
  <si>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</si>
  <si>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</si>
  <si>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</si>
  <si>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</si>
  <si>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</si>
  <si>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</si>
  <si>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</si>
  <si>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</si>
  <si>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 xml:space="preserve"> 4.1 Задолженность собственников и нанимателей по данной услуге на 01.01.2015г.</t>
  </si>
  <si>
    <t xml:space="preserve"> 4.5.Задолженность собственников и нанимателей по данной услуге на 01.01.2016г.</t>
  </si>
  <si>
    <t xml:space="preserve"> 5.1.Задолженность собственников и нанимателей по данным услугам на 01.01.2015г. (КВИТАНЦИИ)</t>
  </si>
  <si>
    <t xml:space="preserve"> 5.2.Задолженность собственников и нанимателей за выполненные работы на 01.01.2015г.</t>
  </si>
  <si>
    <t>ООО УК"РСУ №1" г. Орел ул. М.Горького д.17 или по тел.76-40-33</t>
  </si>
  <si>
    <t>8)Общая задолженность  собственников и нанимателей по ЖКУ (квитанции) на 01.01.2016г.</t>
  </si>
  <si>
    <t>9)Общая задолженность  собственников и нанимателей многоквартирного дома за выполненные работы на 01.01.2016г.</t>
  </si>
  <si>
    <t xml:space="preserve">                           Администрация ООО УК"РСУ №1 "</t>
  </si>
  <si>
    <t>4-Э)Оказаны услуги  по начислению платы за электроэнергию на общедомовые нужды</t>
  </si>
  <si>
    <t>4-В)Оказаны услуги  по начислению платы за водоснабжение и водоотведение</t>
  </si>
  <si>
    <t xml:space="preserve"> 4.4. Перечислено МПП ВКХ "Орелводоканал"</t>
  </si>
  <si>
    <t>1)        Адрес дома:    ул.Черепичная, д.18</t>
  </si>
  <si>
    <t>2)       Площадь дома 4444,2 кв.м</t>
  </si>
  <si>
    <t>3)       Дата принятия в управление:    01.01.2014г.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</si>
  <si>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</si>
  <si>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</si>
  <si>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</si>
  <si>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</si>
  <si>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</si>
  <si>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</si>
  <si>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 xml:space="preserve"> 5.5 Поступило от ПАО"МТС",ПАО"Ростелеком"</t>
  </si>
  <si>
    <t>1)Ремонт системы отопления дома, замена стояка ХВС</t>
  </si>
  <si>
    <t>2)Работа автогидроподъёмника</t>
  </si>
  <si>
    <t>3)Очистка придомовой территории от снега</t>
  </si>
  <si>
    <t>4)Сантехнические работы (замена циркуляцин.насоса на доме)</t>
  </si>
  <si>
    <t>5)Тех.обслуживание узлов учета теплоэнергии ТАС</t>
  </si>
  <si>
    <t xml:space="preserve">6)Спиловка и вывоз деревьев </t>
  </si>
  <si>
    <t>8)Проверка сопротивления изоляции проводов</t>
  </si>
  <si>
    <t>7)Благоуст-во придомовой территории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</si>
</sst>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8"/>
  <sheetViews>
    <sheetView tabSelected="1" topLeftCell="A13" workbookViewId="0">
      <selection activeCell="E46" sqref="E46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2" t="s">
        <v>0</v>
      </c>
      <c r="C1" s="3"/>
    </row>
    <row r="2" spans="2:3" ht="12" customHeight="1">
      <c r="B2" s="4" t="s">
        <v>13</v>
      </c>
      <c r="C2" s="3"/>
    </row>
    <row r="3" spans="2:3" ht="12" customHeight="1">
      <c r="B3" s="2" t="s">
        <v>12</v>
      </c>
      <c r="C3" s="3"/>
    </row>
    <row r="4" spans="2:3" ht="12" customHeight="1">
      <c r="B4" s="13" t="s">
        <v>36</v>
      </c>
      <c r="C4" s="6"/>
    </row>
    <row r="5" spans="2:3" ht="12" customHeight="1">
      <c r="B5" s="13" t="s">
        <v>37</v>
      </c>
      <c r="C5" s="6"/>
    </row>
    <row r="6" spans="2:3" ht="12" customHeight="1">
      <c r="B6" s="13" t="s">
        <v>38</v>
      </c>
      <c r="C6" s="6"/>
    </row>
    <row r="7" spans="2:3" ht="51.75" customHeight="1">
      <c r="B7" s="30" t="s">
        <v>14</v>
      </c>
      <c r="C7" s="31"/>
    </row>
    <row r="8" spans="2:3" ht="12" customHeight="1">
      <c r="B8" s="5" t="s">
        <v>34</v>
      </c>
      <c r="C8" s="6"/>
    </row>
    <row r="9" spans="2:3" ht="12" customHeight="1">
      <c r="B9" s="13" t="s">
        <v>25</v>
      </c>
      <c r="C9" s="14">
        <v>-3961.24</v>
      </c>
    </row>
    <row r="10" spans="2:3" ht="12" customHeight="1">
      <c r="B10" s="13" t="s">
        <v>15</v>
      </c>
      <c r="C10" s="6">
        <v>192082.88</v>
      </c>
    </row>
    <row r="11" spans="2:3" ht="12" customHeight="1">
      <c r="B11" s="13" t="s">
        <v>16</v>
      </c>
      <c r="C11" s="6">
        <v>191911.82</v>
      </c>
    </row>
    <row r="12" spans="2:3" ht="12" customHeight="1">
      <c r="B12" s="13" t="s">
        <v>35</v>
      </c>
      <c r="C12" s="6">
        <f>C10</f>
        <v>192082.88</v>
      </c>
    </row>
    <row r="13" spans="2:3" ht="12" customHeight="1">
      <c r="B13" s="13" t="s">
        <v>26</v>
      </c>
      <c r="C13" s="14">
        <f>C11-C10+C9</f>
        <v>-4132.2999999999975</v>
      </c>
    </row>
    <row r="14" spans="2:3" ht="12" customHeight="1">
      <c r="B14" s="5" t="s">
        <v>33</v>
      </c>
      <c r="C14" s="6"/>
    </row>
    <row r="15" spans="2:3" ht="12" customHeight="1">
      <c r="B15" s="13" t="s">
        <v>25</v>
      </c>
      <c r="C15" s="14">
        <v>0</v>
      </c>
    </row>
    <row r="16" spans="2:3" ht="12" customHeight="1">
      <c r="B16" s="13" t="s">
        <v>15</v>
      </c>
      <c r="C16" s="6">
        <v>52454.53</v>
      </c>
    </row>
    <row r="17" spans="2:5" ht="12" customHeight="1">
      <c r="B17" s="13" t="s">
        <v>16</v>
      </c>
      <c r="C17" s="6">
        <v>50415.42</v>
      </c>
    </row>
    <row r="18" spans="2:5" ht="12" customHeight="1">
      <c r="B18" s="13" t="s">
        <v>17</v>
      </c>
      <c r="C18" s="6">
        <f>C16</f>
        <v>52454.53</v>
      </c>
    </row>
    <row r="19" spans="2:5" ht="12" customHeight="1">
      <c r="B19" s="13" t="s">
        <v>26</v>
      </c>
      <c r="C19" s="14">
        <f>C17-C16+C15</f>
        <v>-2039.1100000000006</v>
      </c>
    </row>
    <row r="20" spans="2:5" ht="27" customHeight="1">
      <c r="B20" s="32" t="s">
        <v>18</v>
      </c>
      <c r="C20" s="33"/>
    </row>
    <row r="21" spans="2:5" ht="25.5" customHeight="1">
      <c r="B21" s="15" t="s">
        <v>27</v>
      </c>
      <c r="C21" s="24">
        <f>-11865.54-C9-C15</f>
        <v>-7904.3000000000011</v>
      </c>
    </row>
    <row r="22" spans="2:5" ht="12" customHeight="1">
      <c r="B22" s="13" t="s">
        <v>28</v>
      </c>
      <c r="C22" s="16">
        <v>-194233.77</v>
      </c>
    </row>
    <row r="23" spans="2:5" ht="12" customHeight="1">
      <c r="B23" s="13" t="s">
        <v>19</v>
      </c>
      <c r="C23" s="17">
        <f>415400.95-15116.62+112494.27</f>
        <v>512778.60000000003</v>
      </c>
    </row>
    <row r="24" spans="2:5" ht="12" customHeight="1">
      <c r="B24" s="13" t="s">
        <v>20</v>
      </c>
      <c r="C24" s="25">
        <f>397883.91+111822.67</f>
        <v>509706.57999999996</v>
      </c>
    </row>
    <row r="25" spans="2:5" ht="12" customHeight="1">
      <c r="B25" s="13" t="s">
        <v>45</v>
      </c>
      <c r="C25" s="25">
        <v>6600</v>
      </c>
    </row>
    <row r="26" spans="2:5" ht="12" customHeight="1">
      <c r="B26" s="13" t="s">
        <v>21</v>
      </c>
      <c r="C26" s="18">
        <f>C25+C24</f>
        <v>516306.57999999996</v>
      </c>
    </row>
    <row r="27" spans="2:5" ht="25.5" customHeight="1">
      <c r="B27" s="32" t="s">
        <v>22</v>
      </c>
      <c r="C27" s="33"/>
    </row>
    <row r="28" spans="2:5" ht="12" customHeight="1">
      <c r="B28" s="26" t="s">
        <v>1</v>
      </c>
      <c r="C28" s="28"/>
    </row>
    <row r="29" spans="2:5" ht="12" customHeight="1">
      <c r="B29" s="27" t="s">
        <v>2</v>
      </c>
      <c r="C29" s="29">
        <v>101976.6</v>
      </c>
      <c r="E29" s="1"/>
    </row>
    <row r="30" spans="2:5" ht="12" customHeight="1">
      <c r="B30" s="8" t="s">
        <v>3</v>
      </c>
      <c r="C30" s="9">
        <v>8530.3700000000008</v>
      </c>
    </row>
    <row r="31" spans="2:5" ht="12" customHeight="1">
      <c r="B31" s="8" t="s">
        <v>4</v>
      </c>
      <c r="C31" s="10">
        <v>2665.74</v>
      </c>
    </row>
    <row r="32" spans="2:5" ht="12" customHeight="1">
      <c r="B32" s="8" t="s">
        <v>5</v>
      </c>
      <c r="C32" s="11">
        <v>8129.82</v>
      </c>
    </row>
    <row r="33" spans="2:5" ht="12" customHeight="1">
      <c r="B33" s="8" t="s">
        <v>6</v>
      </c>
      <c r="C33" s="10">
        <v>1599.44</v>
      </c>
    </row>
    <row r="34" spans="2:5" ht="12" customHeight="1">
      <c r="B34" s="8" t="s">
        <v>44</v>
      </c>
      <c r="C34" s="12">
        <f>3750+86370.01</f>
        <v>90120.01</v>
      </c>
    </row>
    <row r="35" spans="2:5" ht="12" customHeight="1">
      <c r="B35" s="8" t="s">
        <v>7</v>
      </c>
      <c r="C35" s="11">
        <f>371.63</f>
        <v>371.63</v>
      </c>
    </row>
    <row r="36" spans="2:5" ht="12" customHeight="1">
      <c r="B36" s="8" t="s">
        <v>8</v>
      </c>
      <c r="C36" s="11">
        <v>15895.8</v>
      </c>
    </row>
    <row r="37" spans="2:5" ht="12" customHeight="1">
      <c r="B37" s="8" t="s">
        <v>9</v>
      </c>
      <c r="C37" s="10">
        <v>40027.14</v>
      </c>
    </row>
    <row r="38" spans="2:5" ht="12" customHeight="1">
      <c r="B38" s="8" t="s">
        <v>10</v>
      </c>
      <c r="C38" s="7">
        <v>0</v>
      </c>
    </row>
    <row r="39" spans="2:5" ht="12" customHeight="1">
      <c r="B39" s="8" t="s">
        <v>11</v>
      </c>
      <c r="C39" s="11">
        <f>4166.35</f>
        <v>4166.3500000000004</v>
      </c>
    </row>
    <row r="40" spans="2:5" ht="12" customHeight="1">
      <c r="B40" s="8" t="s">
        <v>39</v>
      </c>
      <c r="C40" s="12">
        <f>8308.94-371.63</f>
        <v>7937.31</v>
      </c>
    </row>
    <row r="41" spans="2:5" ht="12" customHeight="1">
      <c r="B41" s="8" t="s">
        <v>40</v>
      </c>
      <c r="C41" s="11">
        <f>21017.13+12444.47</f>
        <v>33461.599999999999</v>
      </c>
    </row>
    <row r="42" spans="2:5" ht="12" customHeight="1">
      <c r="B42" s="8" t="s">
        <v>41</v>
      </c>
      <c r="C42" s="11">
        <f>28827.54+6448.22+1124.94</f>
        <v>36400.700000000004</v>
      </c>
    </row>
    <row r="43" spans="2:5" ht="12" customHeight="1">
      <c r="B43" s="8" t="s">
        <v>42</v>
      </c>
      <c r="C43" s="11">
        <f>16005.28+2795.57</f>
        <v>18800.850000000002</v>
      </c>
    </row>
    <row r="44" spans="2:5" ht="12" customHeight="1">
      <c r="B44" s="8" t="s">
        <v>43</v>
      </c>
      <c r="C44" s="11">
        <f>34121.48+11196.11</f>
        <v>45317.590000000004</v>
      </c>
    </row>
    <row r="45" spans="2:5" ht="28.5" customHeight="1">
      <c r="B45" s="19" t="s">
        <v>23</v>
      </c>
      <c r="C45" s="14"/>
    </row>
    <row r="46" spans="2:5" ht="12" customHeight="1">
      <c r="B46" s="8" t="s">
        <v>46</v>
      </c>
      <c r="C46" s="11">
        <f>3615+5590</f>
        <v>9205</v>
      </c>
      <c r="E46" s="1"/>
    </row>
    <row r="47" spans="2:5" ht="12" customHeight="1">
      <c r="B47" s="8" t="s">
        <v>47</v>
      </c>
      <c r="C47" s="11">
        <v>900</v>
      </c>
    </row>
    <row r="48" spans="2:5" ht="12" customHeight="1">
      <c r="B48" s="8" t="s">
        <v>48</v>
      </c>
      <c r="C48" s="11">
        <v>2500</v>
      </c>
    </row>
    <row r="49" spans="2:3" ht="12" customHeight="1">
      <c r="B49" s="8" t="s">
        <v>49</v>
      </c>
      <c r="C49" s="11">
        <f>19618+15350</f>
        <v>34968</v>
      </c>
    </row>
    <row r="50" spans="2:3" ht="12" customHeight="1">
      <c r="B50" s="8" t="s">
        <v>50</v>
      </c>
      <c r="C50" s="11">
        <v>4600</v>
      </c>
    </row>
    <row r="51" spans="2:3" ht="12" customHeight="1">
      <c r="B51" s="8" t="s">
        <v>51</v>
      </c>
      <c r="C51" s="11">
        <v>8195</v>
      </c>
    </row>
    <row r="52" spans="2:3" ht="12" customHeight="1">
      <c r="B52" s="8" t="s">
        <v>53</v>
      </c>
      <c r="C52" s="11">
        <f>3750+3250</f>
        <v>7000</v>
      </c>
    </row>
    <row r="53" spans="2:3" ht="12" customHeight="1">
      <c r="B53" s="8" t="s">
        <v>52</v>
      </c>
      <c r="C53" s="11">
        <v>1000</v>
      </c>
    </row>
    <row r="54" spans="2:3" ht="24.75" customHeight="1">
      <c r="B54" s="20" t="s">
        <v>30</v>
      </c>
      <c r="C54" s="14">
        <f>C13+C19+C21+C24-C23</f>
        <v>-17147.730000000098</v>
      </c>
    </row>
    <row r="55" spans="2:3" ht="26.25" customHeight="1">
      <c r="B55" s="21" t="s">
        <v>31</v>
      </c>
      <c r="C55" s="14">
        <f>C22+C26-C29-C30-C32-C31-C33-C34-C35-C36-C37-C38-C39-C40-C41-C42-C43-C44-C46-C47-C48-C49-C50-C51-C52-C53</f>
        <v>-161696.14000000007</v>
      </c>
    </row>
    <row r="56" spans="2:3" ht="12" customHeight="1">
      <c r="B56" s="22" t="s">
        <v>24</v>
      </c>
      <c r="C56" s="23"/>
    </row>
    <row r="57" spans="2:3" ht="12" customHeight="1">
      <c r="B57" s="23" t="s">
        <v>29</v>
      </c>
      <c r="C57" s="23"/>
    </row>
    <row r="58" spans="2:3" ht="12" customHeight="1">
      <c r="B58" s="22" t="s">
        <v>32</v>
      </c>
      <c r="C58" s="23"/>
    </row>
  </sheetData>
  <mergeCells count="3">
    <mergeCell ref="B7:C7"/>
    <mergeCell ref="B20:C20"/>
    <mergeCell ref="B27:C27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2016-04-01T07:02:42Z</dcterms:modified>
</cp:coreProperties>
</file>