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416"/>
  </bookViews>
  <sheets>
    <sheet name="Отчет" sheetId="5" r:id="rId1"/>
  </sheets>
  <calcPr calcId="152511"/>
</workbook>
</file>

<file path=xl/calcChain.xml><?xml version="1.0" encoding="utf-8"?>
<calcChain xmlns="http://schemas.openxmlformats.org/spreadsheetml/2006/main">
  <c r="C38" i="5" l="1"/>
  <c r="C39" i="5"/>
  <c r="C37" i="5"/>
  <c r="C35" i="5"/>
  <c r="C32" i="5"/>
  <c r="C31" i="5"/>
  <c r="C49" i="5" l="1"/>
  <c r="C48" i="5"/>
  <c r="C47" i="5"/>
  <c r="C46" i="5"/>
  <c r="C45" i="5"/>
  <c r="C44" i="5"/>
  <c r="C43" i="5"/>
  <c r="C42" i="5"/>
  <c r="C12" i="5" l="1"/>
  <c r="C17" i="5" l="1"/>
  <c r="C51" i="5" s="1"/>
  <c r="C24" i="5"/>
  <c r="C52" i="5" s="1"/>
  <c r="C56" i="5" l="1"/>
</calcChain>
</file>

<file path=xl/sharedStrings.xml><?xml version="1.0" encoding="utf-8"?>
<sst xmlns="http://schemas.openxmlformats.org/spreadsheetml/2006/main" count="56" uniqueCount="52">
  <si>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</si>
  <si>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</si>
  <si>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</si>
  <si>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</si>
  <si>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 4.2.Начислено (жилые и нежилые помещения)</t>
  </si>
  <si>
    <t xml:space="preserve"> 4.3.Оплачено (жилые и нежилые помещения)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</si>
  <si>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</si>
  <si>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</si>
  <si>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</si>
  <si>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4-В)Оказаны услуги  по начислению платы за водоснабжение и водоотведение</t>
  </si>
  <si>
    <t>1)        Адрес дома:    ул.Г.Жадова, д.21</t>
  </si>
  <si>
    <t>3)       Дата принятия в управление:    01.08.2012г.</t>
  </si>
  <si>
    <t>Всего задолженность по дому (выполненные работы + услуги)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</si>
  <si>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</si>
  <si>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</si>
  <si>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</si>
  <si>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</si>
  <si>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</si>
  <si>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</si>
  <si>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>4-Э)Оказаны услуги  по начислению платы за элетроэнергию</t>
  </si>
  <si>
    <t>7) Аварийно-ремонтная служба ООО "АРС"</t>
  </si>
  <si>
    <t>9) ОДН по холодному и горячему водоснабжению</t>
  </si>
  <si>
    <t>8) Тех.обслуживание вентканалов и дымоходов, газопровода ВГС</t>
  </si>
  <si>
    <t>10) Материалы</t>
  </si>
  <si>
    <t>11) Др.расходы(обсл.вычисл.тех.,канц.товары,транспорт и т.д.)</t>
  </si>
  <si>
    <t>12) Налоги(30,2% от з/пл., 1% с дохода)</t>
  </si>
  <si>
    <t>13) Расходы по расчетно-кассовому обслуживанию</t>
  </si>
  <si>
    <t>14) Услуги по управлению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</si>
  <si>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</si>
  <si>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</si>
  <si>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</si>
  <si>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4.5 Поступило от ПАО"Ростелеком",ЗАО"Ресурс-Связь",ПАО"Вымпелком",ООО"Нэт Бай Нэт Холдинг".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</si>
  <si>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</si>
  <si>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</si>
  <si>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</si>
  <si>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>7)Общая задолженность  собственников и нанимателей по ЖКУ (квитанции) на 01.01.2020г.</t>
  </si>
  <si>
    <t>8)Общая задолженность  собственников и нанимателей многоквартирного дома за выполненные работы на 01.01.2020г.</t>
  </si>
  <si>
    <t>жилым домом в период с 01.01.2020г.по 31.12.2020г.</t>
  </si>
  <si>
    <t xml:space="preserve"> 4.1 Задолженность собственников и нанимателей по данной услуге на 01.01.2020г.</t>
  </si>
  <si>
    <t xml:space="preserve"> 4.4.Задолженность собственников и нанимателей по данной услуге на 01.01.2021г.</t>
  </si>
  <si>
    <t xml:space="preserve"> 4.1.Задолженность собственников и нанимателей по данным услугам на 01.01.2020г. (КВИТАНЦИИ)</t>
  </si>
  <si>
    <t xml:space="preserve"> 4.2.Задолженность собственников и нанимателей за выполненные работы на 01.01.2020г.</t>
  </si>
  <si>
    <t>Установка почтовых ящиков</t>
  </si>
  <si>
    <t>Ремонт подъезда 1</t>
  </si>
  <si>
    <t>Ремонт подъезда 2</t>
  </si>
  <si>
    <t>Замена стекол, доводчика  (2 подъезд)</t>
  </si>
  <si>
    <t>2)       Площадь дома 4801,8 кв.м</t>
  </si>
  <si>
    <t>Пломбировка водяных счетчиков ГВС и ХВС</t>
  </si>
  <si>
    <t>Благоустр.придомовой территории (завоз песка на д/пл.покраска детской площадки)</t>
  </si>
  <si>
    <t>Замена счетчика на системе ГВС и ЦО , манометров в подвале</t>
  </si>
  <si>
    <t>Ремонт шиферной кровли, очистка желобов дома по периметру дома, над кв.503,524(исп.альпиниста)</t>
  </si>
  <si>
    <t>Ремонт фасада, отмостки, порожков входов дома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</si>
</sst>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2" fontId="0" fillId="0" borderId="8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5" fillId="0" borderId="1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2" fontId="0" fillId="0" borderId="1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2" fontId="4" fillId="2" borderId="7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workbookViewId="0">
      <selection activeCell="F57" sqref="F57"/>
    </sheetView>
  </sheetViews>
  <sheetFormatPr defaultRowHeight="12" customHeight="1" x14ac:dyDescent="0.3"/>
  <cols>
    <col min="1" max="1" width="1.44140625" customWidth="1"/>
    <col min="2" max="2" width="77.44140625" customWidth="1"/>
    <col min="3" max="3" width="14.109375" customWidth="1"/>
    <col min="4" max="4" width="4.5546875" customWidth="1"/>
    <col min="5" max="5" width="9.5546875" bestFit="1" customWidth="1"/>
  </cols>
  <sheetData>
    <row r="1" spans="1:3" ht="12" customHeight="1" x14ac:dyDescent="0.3">
      <c r="A1" s="2"/>
      <c r="B1" s="1" t="s">
        <v>0</v>
      </c>
      <c r="C1" s="2"/>
    </row>
    <row r="2" spans="1:3" ht="12" customHeight="1" x14ac:dyDescent="0.3">
      <c r="A2" s="2"/>
      <c r="B2" s="3" t="s">
        <v>2</v>
      </c>
      <c r="C2" s="2"/>
    </row>
    <row r="3" spans="1:3" ht="12" customHeight="1" x14ac:dyDescent="0.3">
      <c r="A3" s="2"/>
      <c r="B3" s="1" t="s">
        <v>37</v>
      </c>
      <c r="C3" s="2"/>
    </row>
    <row r="4" spans="1:3" ht="12" customHeight="1" x14ac:dyDescent="0.3">
      <c r="A4" s="2"/>
      <c r="B4" s="14" t="s">
        <v>10</v>
      </c>
      <c r="C4" s="4"/>
    </row>
    <row r="5" spans="1:3" ht="12" customHeight="1" x14ac:dyDescent="0.3">
      <c r="A5" s="2"/>
      <c r="B5" s="14" t="s">
        <v>46</v>
      </c>
      <c r="C5" s="4"/>
    </row>
    <row r="6" spans="1:3" ht="12" customHeight="1" x14ac:dyDescent="0.3">
      <c r="A6" s="2"/>
      <c r="B6" s="14" t="s">
        <v>11</v>
      </c>
      <c r="C6" s="4"/>
    </row>
    <row r="7" spans="1:3" ht="54.75" customHeight="1" x14ac:dyDescent="0.3">
      <c r="A7" s="2"/>
      <c r="B7" s="35" t="s">
        <v>3</v>
      </c>
      <c r="C7" s="36"/>
    </row>
    <row r="8" spans="1:3" ht="11.25" customHeight="1" x14ac:dyDescent="0.3">
      <c r="A8" s="2"/>
      <c r="B8" s="14" t="s">
        <v>9</v>
      </c>
      <c r="C8" s="4"/>
    </row>
    <row r="9" spans="1:3" ht="11.25" customHeight="1" x14ac:dyDescent="0.3">
      <c r="A9" s="2"/>
      <c r="B9" s="5" t="s">
        <v>38</v>
      </c>
      <c r="C9" s="15">
        <v>-14277.21</v>
      </c>
    </row>
    <row r="10" spans="1:3" ht="11.25" customHeight="1" x14ac:dyDescent="0.3">
      <c r="A10" s="2"/>
      <c r="B10" s="5" t="s">
        <v>4</v>
      </c>
      <c r="C10" s="6">
        <v>0</v>
      </c>
    </row>
    <row r="11" spans="1:3" ht="11.25" customHeight="1" x14ac:dyDescent="0.3">
      <c r="A11" s="2"/>
      <c r="B11" s="5" t="s">
        <v>5</v>
      </c>
      <c r="C11" s="6">
        <v>0</v>
      </c>
    </row>
    <row r="12" spans="1:3" ht="11.25" customHeight="1" x14ac:dyDescent="0.3">
      <c r="A12" s="2"/>
      <c r="B12" s="5" t="s">
        <v>39</v>
      </c>
      <c r="C12" s="15">
        <f>C11-C10+C9</f>
        <v>-14277.21</v>
      </c>
    </row>
    <row r="13" spans="1:3" ht="12" customHeight="1" x14ac:dyDescent="0.3">
      <c r="A13" s="2"/>
      <c r="B13" s="14" t="s">
        <v>19</v>
      </c>
      <c r="C13" s="4"/>
    </row>
    <row r="14" spans="1:3" ht="12" customHeight="1" x14ac:dyDescent="0.3">
      <c r="A14" s="2"/>
      <c r="B14" s="5" t="s">
        <v>38</v>
      </c>
      <c r="C14" s="15">
        <v>-22806.720000000001</v>
      </c>
    </row>
    <row r="15" spans="1:3" ht="12" customHeight="1" x14ac:dyDescent="0.3">
      <c r="A15" s="2"/>
      <c r="B15" s="5" t="s">
        <v>4</v>
      </c>
      <c r="C15" s="6">
        <v>0</v>
      </c>
    </row>
    <row r="16" spans="1:3" ht="12" customHeight="1" x14ac:dyDescent="0.3">
      <c r="A16" s="2"/>
      <c r="B16" s="5" t="s">
        <v>5</v>
      </c>
      <c r="C16" s="6">
        <v>0</v>
      </c>
    </row>
    <row r="17" spans="1:5" ht="12" customHeight="1" x14ac:dyDescent="0.3">
      <c r="A17" s="2"/>
      <c r="B17" s="5" t="s">
        <v>39</v>
      </c>
      <c r="C17" s="15">
        <f>C16-C15+C14</f>
        <v>-22806.720000000001</v>
      </c>
    </row>
    <row r="18" spans="1:5" ht="27" customHeight="1" x14ac:dyDescent="0.3">
      <c r="A18" s="2"/>
      <c r="B18" s="33" t="s">
        <v>28</v>
      </c>
      <c r="C18" s="34"/>
    </row>
    <row r="19" spans="1:5" ht="25.5" customHeight="1" x14ac:dyDescent="0.3">
      <c r="A19" s="2"/>
      <c r="B19" s="32" t="s">
        <v>40</v>
      </c>
      <c r="C19" s="24">
        <v>-36403.800000000003</v>
      </c>
    </row>
    <row r="20" spans="1:5" ht="12" customHeight="1" x14ac:dyDescent="0.3">
      <c r="A20" s="2"/>
      <c r="B20" s="14" t="s">
        <v>41</v>
      </c>
      <c r="C20" s="16">
        <v>-46429.98</v>
      </c>
    </row>
    <row r="21" spans="1:5" ht="12" customHeight="1" x14ac:dyDescent="0.3">
      <c r="A21" s="2"/>
      <c r="B21" s="14" t="s">
        <v>29</v>
      </c>
      <c r="C21" s="17">
        <v>520174.71</v>
      </c>
    </row>
    <row r="22" spans="1:5" ht="12" customHeight="1" x14ac:dyDescent="0.3">
      <c r="A22" s="2"/>
      <c r="B22" s="14" t="s">
        <v>30</v>
      </c>
      <c r="C22" s="17">
        <v>509514.13</v>
      </c>
    </row>
    <row r="23" spans="1:5" ht="12" customHeight="1" x14ac:dyDescent="0.3">
      <c r="A23" s="2"/>
      <c r="B23" s="14" t="s">
        <v>31</v>
      </c>
      <c r="C23" s="17">
        <v>14717.27</v>
      </c>
    </row>
    <row r="24" spans="1:5" ht="12" customHeight="1" x14ac:dyDescent="0.3">
      <c r="A24" s="2"/>
      <c r="B24" s="14" t="s">
        <v>32</v>
      </c>
      <c r="C24" s="18">
        <f>C23+C22</f>
        <v>524231.4</v>
      </c>
      <c r="E24" s="27"/>
    </row>
    <row r="25" spans="1:5" ht="25.5" customHeight="1" x14ac:dyDescent="0.3">
      <c r="A25" s="2"/>
      <c r="B25" s="37" t="s">
        <v>33</v>
      </c>
      <c r="C25" s="38"/>
    </row>
    <row r="26" spans="1:5" ht="12" customHeight="1" x14ac:dyDescent="0.3">
      <c r="A26" s="2"/>
      <c r="B26" s="11" t="s">
        <v>1</v>
      </c>
      <c r="C26" s="28"/>
    </row>
    <row r="27" spans="1:5" ht="12" customHeight="1" x14ac:dyDescent="0.3">
      <c r="A27" s="2"/>
      <c r="B27" s="12" t="s">
        <v>13</v>
      </c>
      <c r="C27" s="13">
        <v>24245.72</v>
      </c>
      <c r="E27" s="27"/>
    </row>
    <row r="28" spans="1:5" ht="12" customHeight="1" x14ac:dyDescent="0.3">
      <c r="A28" s="2"/>
      <c r="B28" s="7" t="s">
        <v>14</v>
      </c>
      <c r="C28" s="6">
        <v>1715.44</v>
      </c>
    </row>
    <row r="29" spans="1:5" ht="12" customHeight="1" x14ac:dyDescent="0.3">
      <c r="A29" s="2"/>
      <c r="B29" s="7" t="s">
        <v>15</v>
      </c>
      <c r="C29" s="10">
        <v>3268.78</v>
      </c>
    </row>
    <row r="30" spans="1:5" ht="12" customHeight="1" x14ac:dyDescent="0.3">
      <c r="A30" s="2"/>
      <c r="B30" s="7" t="s">
        <v>16</v>
      </c>
      <c r="C30" s="9">
        <v>2188.19</v>
      </c>
    </row>
    <row r="31" spans="1:5" ht="12" customHeight="1" x14ac:dyDescent="0.3">
      <c r="A31" s="2"/>
      <c r="B31" s="7" t="s">
        <v>17</v>
      </c>
      <c r="C31" s="9">
        <f>3756+9153.8+10999+8268+2075+72000</f>
        <v>106251.8</v>
      </c>
    </row>
    <row r="32" spans="1:5" ht="12" customHeight="1" x14ac:dyDescent="0.3">
      <c r="A32" s="2"/>
      <c r="B32" s="7" t="s">
        <v>18</v>
      </c>
      <c r="C32" s="10">
        <f>4038.4+18044.19</f>
        <v>22082.59</v>
      </c>
    </row>
    <row r="33" spans="1:5" ht="12" customHeight="1" x14ac:dyDescent="0.3">
      <c r="A33" s="2"/>
      <c r="B33" s="29" t="s">
        <v>20</v>
      </c>
      <c r="C33" s="9">
        <v>21758.400000000001</v>
      </c>
    </row>
    <row r="34" spans="1:5" ht="12" customHeight="1" x14ac:dyDescent="0.3">
      <c r="A34" s="2"/>
      <c r="B34" s="29" t="s">
        <v>22</v>
      </c>
      <c r="C34" s="9">
        <v>18464.52</v>
      </c>
    </row>
    <row r="35" spans="1:5" ht="12" customHeight="1" x14ac:dyDescent="0.3">
      <c r="A35" s="2"/>
      <c r="B35" s="29" t="s">
        <v>21</v>
      </c>
      <c r="C35" s="8">
        <f>26132.07+7708.24</f>
        <v>33840.31</v>
      </c>
    </row>
    <row r="36" spans="1:5" ht="12" customHeight="1" x14ac:dyDescent="0.3">
      <c r="A36" s="2"/>
      <c r="B36" s="29" t="s">
        <v>23</v>
      </c>
      <c r="C36" s="10">
        <v>9258.2199999999993</v>
      </c>
    </row>
    <row r="37" spans="1:5" ht="12" customHeight="1" x14ac:dyDescent="0.3">
      <c r="A37" s="2"/>
      <c r="B37" s="29" t="s">
        <v>24</v>
      </c>
      <c r="C37" s="9">
        <f>9410.18+17548.42+100</f>
        <v>27058.6</v>
      </c>
    </row>
    <row r="38" spans="1:5" ht="12" customHeight="1" x14ac:dyDescent="0.3">
      <c r="A38" s="2"/>
      <c r="B38" s="29" t="s">
        <v>25</v>
      </c>
      <c r="C38" s="9">
        <f>3115.06+31232.27+1575.38</f>
        <v>35922.71</v>
      </c>
    </row>
    <row r="39" spans="1:5" ht="12" customHeight="1" x14ac:dyDescent="0.3">
      <c r="A39" s="2"/>
      <c r="B39" s="29" t="s">
        <v>26</v>
      </c>
      <c r="C39" s="9">
        <f>4859.49+2228.01</f>
        <v>7087.5</v>
      </c>
    </row>
    <row r="40" spans="1:5" ht="12" customHeight="1" x14ac:dyDescent="0.3">
      <c r="A40" s="2"/>
      <c r="B40" s="29" t="s">
        <v>27</v>
      </c>
      <c r="C40" s="9">
        <v>56353.36</v>
      </c>
    </row>
    <row r="41" spans="1:5" ht="28.5" customHeight="1" x14ac:dyDescent="0.3">
      <c r="A41" s="2"/>
      <c r="B41" s="19" t="s">
        <v>34</v>
      </c>
      <c r="C41" s="15"/>
    </row>
    <row r="42" spans="1:5" ht="12" customHeight="1" x14ac:dyDescent="0.3">
      <c r="A42" s="2"/>
      <c r="B42" s="30" t="s">
        <v>48</v>
      </c>
      <c r="C42" s="26">
        <f>4500+2542</f>
        <v>7042</v>
      </c>
      <c r="E42" s="27"/>
    </row>
    <row r="43" spans="1:5" ht="12" customHeight="1" x14ac:dyDescent="0.3">
      <c r="A43" s="2"/>
      <c r="B43" s="30" t="s">
        <v>49</v>
      </c>
      <c r="C43" s="26">
        <f>8874+2451</f>
        <v>11325</v>
      </c>
    </row>
    <row r="44" spans="1:5" s="31" customFormat="1" ht="12" customHeight="1" x14ac:dyDescent="0.3">
      <c r="A44" s="2"/>
      <c r="B44" s="30" t="s">
        <v>50</v>
      </c>
      <c r="C44" s="26">
        <f>10688+7560+4000</f>
        <v>22248</v>
      </c>
    </row>
    <row r="45" spans="1:5" ht="12" customHeight="1" x14ac:dyDescent="0.3">
      <c r="A45" s="2"/>
      <c r="B45" s="30" t="s">
        <v>43</v>
      </c>
      <c r="C45" s="26">
        <f>100036</f>
        <v>100036</v>
      </c>
    </row>
    <row r="46" spans="1:5" s="31" customFormat="1" ht="12" customHeight="1" x14ac:dyDescent="0.3">
      <c r="A46" s="2"/>
      <c r="B46" s="30" t="s">
        <v>44</v>
      </c>
      <c r="C46" s="26">
        <f>93996</f>
        <v>93996</v>
      </c>
    </row>
    <row r="47" spans="1:5" s="31" customFormat="1" ht="12" customHeight="1" x14ac:dyDescent="0.3">
      <c r="A47" s="2"/>
      <c r="B47" s="30" t="s">
        <v>51</v>
      </c>
      <c r="C47" s="26">
        <f>20729+8034+8726</f>
        <v>37489</v>
      </c>
    </row>
    <row r="48" spans="1:5" s="31" customFormat="1" ht="12" customHeight="1" x14ac:dyDescent="0.3">
      <c r="A48" s="2"/>
      <c r="B48" s="30" t="s">
        <v>45</v>
      </c>
      <c r="C48" s="26">
        <f>4453+3365+3115</f>
        <v>10933</v>
      </c>
    </row>
    <row r="49" spans="1:5" s="31" customFormat="1" ht="12" customHeight="1" x14ac:dyDescent="0.3">
      <c r="A49" s="2"/>
      <c r="B49" s="30" t="s">
        <v>42</v>
      </c>
      <c r="C49" s="26">
        <f>18727</f>
        <v>18727</v>
      </c>
    </row>
    <row r="50" spans="1:5" ht="12" customHeight="1" x14ac:dyDescent="0.3">
      <c r="A50" s="2"/>
      <c r="B50" s="30" t="s">
        <v>47</v>
      </c>
      <c r="C50" s="26">
        <v>1175.7</v>
      </c>
    </row>
    <row r="51" spans="1:5" ht="24.75" customHeight="1" x14ac:dyDescent="0.3">
      <c r="A51" s="2"/>
      <c r="B51" s="20" t="s">
        <v>35</v>
      </c>
      <c r="C51" s="15">
        <f>C12+C17+C19+C22-C21</f>
        <v>-84148.31</v>
      </c>
      <c r="E51" s="27"/>
    </row>
    <row r="52" spans="1:5" ht="26.25" customHeight="1" x14ac:dyDescent="0.3">
      <c r="A52" s="2"/>
      <c r="B52" s="21" t="s">
        <v>36</v>
      </c>
      <c r="C52" s="15">
        <f>C20+C24-C27-C28-C30-C29-C31-C32-C33-C34-C35-C36-C37-C38-C39-C40-C42-C43-C44-C45-C46-C47-C48-C49-C50</f>
        <v>-194666.42000000004</v>
      </c>
    </row>
    <row r="53" spans="1:5" ht="12" customHeight="1" x14ac:dyDescent="0.3">
      <c r="A53" s="2"/>
      <c r="B53" s="22" t="s">
        <v>6</v>
      </c>
      <c r="C53" s="23"/>
    </row>
    <row r="54" spans="1:5" ht="12" customHeight="1" x14ac:dyDescent="0.3">
      <c r="A54" s="2"/>
      <c r="B54" s="23" t="s">
        <v>7</v>
      </c>
      <c r="C54" s="23"/>
    </row>
    <row r="55" spans="1:5" ht="12" customHeight="1" x14ac:dyDescent="0.3">
      <c r="A55" s="2"/>
      <c r="B55" s="22" t="s">
        <v>8</v>
      </c>
      <c r="C55" s="23"/>
    </row>
    <row r="56" spans="1:5" ht="12" customHeight="1" x14ac:dyDescent="0.3">
      <c r="B56" s="25" t="s">
        <v>12</v>
      </c>
      <c r="C56" s="27">
        <f>C52+C12+C17</f>
        <v>-231750.35000000003</v>
      </c>
    </row>
  </sheetData>
  <mergeCells count="3">
    <mergeCell ref="B7:C7"/>
    <mergeCell ref="B18:C18"/>
    <mergeCell ref="B25:C2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2021-03-26T12:10:06Z</dcterms:modified>
</cp:coreProperties>
</file>