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J50" i="1"/>
  <c r="J35"/>
  <c r="J52"/>
  <c r="J29"/>
  <c r="J46" l="1"/>
  <c r="J55" s="1"/>
  <c r="J31"/>
  <c r="J30"/>
  <c r="J14"/>
  <c r="J10"/>
  <c r="J12"/>
  <c r="J11"/>
  <c r="J16"/>
  <c r="J15"/>
  <c r="J56" l="1"/>
  <c r="J13"/>
  <c r="J9"/>
  <c r="J17" l="1"/>
  <c r="J57" s="1"/>
  <c r="J59" l="1"/>
</calcChain>
</file>

<file path=xl/sharedStrings.xml><?xml version="1.0" encoding="utf-8"?>
<sst xmlns="http://schemas.openxmlformats.org/spreadsheetml/2006/main" count="83" uniqueCount="79">
  <si>
    <t>сетей (тепловых, горячего и холодного водоснабжения, канализация)</t>
  </si>
  <si>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</si>
  <si>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</si>
  <si>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</si>
  <si>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</si>
  <si>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1)</t>
  </si>
  <si>
    <t xml:space="preserve">Адрес дома:  ул.Генерала Жадова, д.21 </t>
  </si>
  <si>
    <t xml:space="preserve">2) </t>
  </si>
  <si>
    <t>3)</t>
  </si>
  <si>
    <t>Дата принятия в управление: 01.08.2012г.</t>
  </si>
  <si>
    <t>4)</t>
  </si>
  <si>
    <t>Оказаны услуги (вып.работы) по т/о и  содерж.общего имущ.:</t>
  </si>
  <si>
    <t>4.1)</t>
  </si>
  <si>
    <t>Начислено, в том числе:</t>
  </si>
  <si>
    <t>а)</t>
  </si>
  <si>
    <t>Начислено(жилые и нежилые помещения)</t>
  </si>
  <si>
    <t>б)</t>
  </si>
  <si>
    <t>Нач.электроэнергия(эл.снабжение и общедомовые нужды)</t>
  </si>
  <si>
    <t>в)</t>
  </si>
  <si>
    <t>Нач.водоснабжение и водоотведение</t>
  </si>
  <si>
    <t>4.2)</t>
  </si>
  <si>
    <t>Оплачено,в том числе:</t>
  </si>
  <si>
    <t>Оплачено(жилые и нежилые помещения)</t>
  </si>
  <si>
    <t>Опл.электроэнергия(эл.снабжение и общедомовые нужды)</t>
  </si>
  <si>
    <t>Опл.водоснабжение и водоотведение</t>
  </si>
  <si>
    <t>1)  Тех.обслуживание, тех.осмотр и аварийный ремонт внутридомовых инженерных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</si>
  <si>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</si>
  <si>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</si>
  <si>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</si>
  <si>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</si>
  <si>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</si>
  <si>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</si>
  <si>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6)</t>
  </si>
  <si>
    <t>Текущий ремонт и благоустройство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</si>
  <si>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</si>
  <si>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</si>
  <si>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</si>
  <si>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</si>
  <si>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</si>
  <si>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</si>
  <si>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</si>
  <si>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</si>
  <si>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</si>
  <si>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</si>
  <si>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</si>
  <si>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</si>
  <si>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</si>
  <si>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</si>
  <si>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</si>
  <si>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</si>
  <si>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</si>
  <si>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8)</t>
  </si>
  <si>
    <t xml:space="preserve">Общая задолженность собственников и нанимателей 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</si>
  <si>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</si>
  <si>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</si>
  <si>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6)  Санит.содерж.(убор.придомов.тер.…,уборка контейн.площадки)</t>
  </si>
  <si>
    <t>жилым домом в период с 01.01.2014г.по 31.12.2014г.</t>
  </si>
  <si>
    <t>Площадь дома:     4782,8 кв.м</t>
  </si>
  <si>
    <t>Остаток (+,-) средств по состоянию на 01.01.2015г.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</si>
  <si>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</si>
  <si>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</si>
  <si>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</si>
  <si>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 xml:space="preserve">Задолженность собственников и нанимателей по данным услугам на 01.01.2015г.                                      </t>
  </si>
  <si>
    <t>Промывка канализац.труб. МПП ВКХ Водоканал</t>
  </si>
  <si>
    <t>9) Сбор и вывоз твердых бытовых отходов, крупногаб.мусора</t>
  </si>
  <si>
    <t>10) Эл.энергия (эл.снабжен.и общедомов.нужды)</t>
  </si>
  <si>
    <t>11) Водоснабжение и водоотведение</t>
  </si>
  <si>
    <t>12) Захоронение ТБО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</si>
  <si>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</si>
  <si>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</si>
  <si>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</si>
  <si>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</si>
  <si>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17) Услуги по управлению</t>
  </si>
  <si>
    <t>Ремонт окон</t>
  </si>
  <si>
    <t>Установка воздухоотводчика</t>
  </si>
  <si>
    <t>Благоустройство придом.территории (окос травы, покраска бордюра…)</t>
  </si>
  <si>
    <t>Ремонт цоколя, козырька дома</t>
  </si>
  <si>
    <t>Техобследование ВДГО и ВКГО Газпром газораспреление Орел</t>
  </si>
  <si>
    <t>Работа вышки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</si>
</sst>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2" fontId="2" fillId="0" borderId="0" xfId="0" applyNumberFormat="1" applyFont="1"/>
    <xf numFmtId="0" fontId="7" fillId="0" borderId="0" xfId="0" applyFont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/>
    <xf numFmtId="0" fontId="7" fillId="0" borderId="0" xfId="0" applyFont="1" applyAlignment="1">
      <alignment horizontal="lef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topLeftCell="A13" workbookViewId="0">
      <selection activeCell="K23" sqref="K23"/>
    </sheetView>
  </sheetViews>
  <sheetFormatPr defaultRowHeight="12.75" customHeight="1"/>
  <cols>
    <col min="1" max="1" width="4.28515625" customWidth="1"/>
    <col min="7" max="7" width="9.42578125" customWidth="1"/>
    <col min="8" max="8" width="7.140625" customWidth="1"/>
    <col min="9" max="9" width="10" customWidth="1"/>
    <col min="10" max="10" width="12" customWidth="1"/>
    <col min="11" max="11" width="9.5703125" customWidth="1"/>
    <col min="12" max="12" width="11.5703125" customWidth="1"/>
    <col min="13" max="13" width="12.140625" customWidth="1"/>
    <col min="14" max="14" width="11.140625" customWidth="1"/>
    <col min="15" max="15" width="10.28515625" bestFit="1" customWidth="1"/>
  </cols>
  <sheetData>
    <row r="1" spans="1:13" ht="12.75" customHeight="1">
      <c r="D1" s="2" t="s">
        <v>2</v>
      </c>
      <c r="J1" s="1"/>
    </row>
    <row r="2" spans="1:13" ht="12.75" customHeight="1">
      <c r="A2" s="7" t="s">
        <v>3</v>
      </c>
      <c r="B2" s="7"/>
      <c r="C2" s="7"/>
      <c r="D2" s="7"/>
      <c r="E2" s="7"/>
      <c r="F2" s="7"/>
      <c r="G2" s="7"/>
      <c r="H2" s="7"/>
      <c r="I2" s="7"/>
    </row>
    <row r="3" spans="1:13" ht="12.75" customHeight="1">
      <c r="C3" s="7" t="s">
        <v>56</v>
      </c>
      <c r="D3" s="7"/>
      <c r="E3" s="7"/>
      <c r="F3" s="7"/>
      <c r="G3" s="7"/>
      <c r="H3" s="7"/>
    </row>
    <row r="4" spans="1:13" ht="12.75" customHeight="1">
      <c r="A4" s="8" t="s">
        <v>5</v>
      </c>
      <c r="B4" s="9" t="s">
        <v>6</v>
      </c>
      <c r="C4" s="9"/>
      <c r="D4" s="9"/>
      <c r="E4" s="9"/>
      <c r="F4" s="10"/>
    </row>
    <row r="5" spans="1:13" ht="12.75" customHeight="1">
      <c r="A5" s="8" t="s">
        <v>7</v>
      </c>
      <c r="B5" s="29" t="s">
        <v>57</v>
      </c>
      <c r="C5" s="29"/>
      <c r="D5" s="29"/>
      <c r="E5" s="11"/>
      <c r="F5" s="11"/>
      <c r="G5" s="12"/>
      <c r="H5" s="12"/>
      <c r="I5" s="12"/>
      <c r="J5" s="12"/>
    </row>
    <row r="6" spans="1:13" ht="12.75" customHeight="1">
      <c r="A6" s="8" t="s">
        <v>8</v>
      </c>
      <c r="B6" s="9" t="s">
        <v>9</v>
      </c>
      <c r="C6" s="9"/>
      <c r="D6" s="9"/>
      <c r="E6" s="10"/>
      <c r="F6" s="10"/>
    </row>
    <row r="7" spans="1:13" ht="12.75" customHeight="1">
      <c r="A7" s="13" t="s">
        <v>10</v>
      </c>
      <c r="B7" s="14" t="s">
        <v>11</v>
      </c>
      <c r="C7" s="14"/>
      <c r="D7" s="14"/>
      <c r="E7" s="14"/>
      <c r="F7" s="14"/>
      <c r="G7" s="14"/>
      <c r="H7" s="14"/>
      <c r="I7" s="14"/>
      <c r="J7" s="5"/>
    </row>
    <row r="8" spans="1:13" ht="12.75" customHeight="1">
      <c r="A8" s="8"/>
      <c r="B8" s="16" t="s">
        <v>49</v>
      </c>
      <c r="C8" s="9"/>
      <c r="D8" s="9"/>
      <c r="E8" s="9"/>
      <c r="F8" s="9"/>
      <c r="G8" s="9"/>
      <c r="H8" s="9"/>
      <c r="I8" s="9"/>
      <c r="J8" s="7">
        <v>-65541.16</v>
      </c>
      <c r="K8" s="17"/>
      <c r="L8" s="17"/>
      <c r="M8" s="17"/>
    </row>
    <row r="9" spans="1:13" ht="12.75" customHeight="1">
      <c r="A9" s="10" t="s">
        <v>12</v>
      </c>
      <c r="B9" s="18" t="s">
        <v>13</v>
      </c>
      <c r="C9" s="10"/>
      <c r="D9" s="10"/>
      <c r="E9" s="10"/>
      <c r="F9" s="10"/>
      <c r="G9" s="10"/>
      <c r="H9" s="10"/>
      <c r="I9" s="19"/>
      <c r="J9" s="17">
        <f>J10+J11+J12</f>
        <v>1353818.09</v>
      </c>
      <c r="K9" s="17"/>
      <c r="L9" s="17"/>
      <c r="M9" s="17"/>
    </row>
    <row r="10" spans="1:13" ht="12.75" customHeight="1">
      <c r="A10" s="10" t="s">
        <v>14</v>
      </c>
      <c r="B10" s="8" t="s">
        <v>15</v>
      </c>
      <c r="C10" s="10"/>
      <c r="D10" s="10"/>
      <c r="E10" s="10"/>
      <c r="F10" s="10"/>
      <c r="G10" s="10"/>
      <c r="H10" s="10"/>
      <c r="I10" s="19"/>
      <c r="J10" s="20">
        <f>295745.65+57315+12378.04</f>
        <v>365438.69</v>
      </c>
      <c r="K10" s="27"/>
      <c r="M10" s="27"/>
    </row>
    <row r="11" spans="1:13" ht="12.75" customHeight="1">
      <c r="A11" s="10" t="s">
        <v>16</v>
      </c>
      <c r="B11" s="8" t="s">
        <v>17</v>
      </c>
      <c r="C11" s="10"/>
      <c r="D11" s="10"/>
      <c r="E11" s="10"/>
      <c r="F11" s="10"/>
      <c r="G11" s="10"/>
      <c r="H11" s="10"/>
      <c r="I11" s="19"/>
      <c r="J11" s="20">
        <f>114275.19+513373.17</f>
        <v>627648.36</v>
      </c>
      <c r="K11" s="27"/>
      <c r="M11" s="27"/>
    </row>
    <row r="12" spans="1:13" ht="12.75" customHeight="1">
      <c r="A12" s="10" t="s">
        <v>18</v>
      </c>
      <c r="B12" s="8" t="s">
        <v>19</v>
      </c>
      <c r="C12" s="10"/>
      <c r="D12" s="10"/>
      <c r="E12" s="10"/>
      <c r="F12" s="10"/>
      <c r="G12" s="10"/>
      <c r="H12" s="10"/>
      <c r="I12" s="19"/>
      <c r="J12" s="20">
        <f>162426.8+198304.24</f>
        <v>360731.04</v>
      </c>
      <c r="K12" s="27"/>
      <c r="L12" s="27"/>
    </row>
    <row r="13" spans="1:13" ht="12.75" customHeight="1">
      <c r="A13" s="21" t="s">
        <v>20</v>
      </c>
      <c r="B13" s="18" t="s">
        <v>21</v>
      </c>
      <c r="C13" s="10"/>
      <c r="D13" s="10"/>
      <c r="E13" s="10"/>
      <c r="F13" s="10"/>
      <c r="G13" s="10"/>
      <c r="H13" s="10"/>
      <c r="I13" s="19"/>
      <c r="J13" s="17">
        <f>J14+J15+J16</f>
        <v>1358029.55</v>
      </c>
      <c r="K13" s="17"/>
      <c r="L13" s="17"/>
      <c r="M13" s="17"/>
    </row>
    <row r="14" spans="1:13" ht="12.75" customHeight="1">
      <c r="A14" s="10" t="s">
        <v>14</v>
      </c>
      <c r="B14" s="8" t="s">
        <v>22</v>
      </c>
      <c r="C14" s="10"/>
      <c r="D14" s="10"/>
      <c r="E14" s="10"/>
      <c r="F14" s="10"/>
      <c r="G14" s="10"/>
      <c r="H14" s="10"/>
      <c r="I14" s="19"/>
      <c r="J14" s="20">
        <f>296920.69+57360.82+12187.84</f>
        <v>366469.35000000003</v>
      </c>
      <c r="K14" s="27"/>
      <c r="L14" s="27"/>
    </row>
    <row r="15" spans="1:13" ht="12.75" customHeight="1">
      <c r="A15" s="10" t="s">
        <v>16</v>
      </c>
      <c r="B15" s="8" t="s">
        <v>23</v>
      </c>
      <c r="C15" s="10"/>
      <c r="D15" s="10"/>
      <c r="E15" s="10"/>
      <c r="F15" s="10"/>
      <c r="G15" s="10"/>
      <c r="H15" s="10"/>
      <c r="I15" s="19"/>
      <c r="J15" s="20">
        <f>113361.46+513373.32</f>
        <v>626734.78</v>
      </c>
      <c r="K15" s="27"/>
    </row>
    <row r="16" spans="1:13" ht="12.75" customHeight="1">
      <c r="A16" s="10" t="s">
        <v>18</v>
      </c>
      <c r="B16" s="8" t="s">
        <v>24</v>
      </c>
      <c r="C16" s="10"/>
      <c r="D16" s="10"/>
      <c r="E16" s="10"/>
      <c r="F16" s="10"/>
      <c r="G16" s="10"/>
      <c r="H16" s="10"/>
      <c r="I16" s="19"/>
      <c r="J16" s="20">
        <f>165918.83+198906.59</f>
        <v>364825.42</v>
      </c>
      <c r="K16" s="27"/>
      <c r="M16" s="27"/>
    </row>
    <row r="17" spans="1:15" ht="12.75" customHeight="1">
      <c r="A17" s="10"/>
      <c r="B17" s="16" t="s">
        <v>62</v>
      </c>
      <c r="C17" s="9"/>
      <c r="D17" s="9"/>
      <c r="E17" s="9"/>
      <c r="F17" s="9"/>
      <c r="G17" s="9"/>
      <c r="H17" s="9"/>
      <c r="I17" s="9"/>
      <c r="J17" s="17">
        <f>J8+J13-J9</f>
        <v>-61329.699999999953</v>
      </c>
      <c r="K17" s="17"/>
      <c r="L17" s="17"/>
      <c r="M17" s="17"/>
    </row>
    <row r="18" spans="1:15" ht="12.75" customHeight="1">
      <c r="A18" s="10"/>
      <c r="B18" s="28" t="s">
        <v>4</v>
      </c>
      <c r="C18" s="28"/>
      <c r="D18" s="28"/>
      <c r="E18" s="28"/>
      <c r="F18" s="28"/>
      <c r="G18" s="28"/>
      <c r="H18" s="28"/>
      <c r="I18" s="28"/>
      <c r="J18" s="10"/>
    </row>
    <row r="19" spans="1:15" ht="12.75" customHeight="1">
      <c r="A19" s="10"/>
      <c r="B19" s="21" t="s">
        <v>1</v>
      </c>
      <c r="C19" s="10"/>
      <c r="D19" s="10"/>
      <c r="E19" s="10"/>
      <c r="F19" s="10"/>
      <c r="G19" s="10"/>
      <c r="H19" s="10"/>
      <c r="I19" s="10"/>
      <c r="J19" s="10"/>
    </row>
    <row r="20" spans="1:15" ht="12.75" customHeight="1">
      <c r="A20" s="10" t="s">
        <v>25</v>
      </c>
      <c r="B20" s="10"/>
      <c r="C20" s="10"/>
      <c r="D20" s="10"/>
      <c r="E20" s="10"/>
      <c r="F20" s="10"/>
      <c r="G20" s="10"/>
      <c r="H20" s="10"/>
      <c r="I20" s="10"/>
      <c r="J20" s="5"/>
      <c r="L20" s="27"/>
      <c r="N20" s="27"/>
      <c r="O20" s="27"/>
    </row>
    <row r="21" spans="1:15" ht="12.75" customHeight="1">
      <c r="A21" s="10" t="s">
        <v>0</v>
      </c>
      <c r="B21" s="10"/>
      <c r="C21" s="10"/>
      <c r="D21" s="10"/>
      <c r="E21" s="10"/>
      <c r="F21" s="10"/>
      <c r="G21" s="10"/>
      <c r="H21" s="10"/>
      <c r="I21" s="10"/>
      <c r="J21" s="22">
        <v>67375.25</v>
      </c>
      <c r="N21" s="27"/>
      <c r="O21" s="27"/>
    </row>
    <row r="22" spans="1:15" ht="12.75" customHeight="1">
      <c r="A22" s="10" t="s">
        <v>26</v>
      </c>
      <c r="B22" s="10"/>
      <c r="C22" s="10"/>
      <c r="D22" s="10"/>
      <c r="E22" s="10"/>
      <c r="F22" s="10"/>
      <c r="G22" s="10"/>
      <c r="H22" s="10"/>
      <c r="I22" s="10"/>
      <c r="J22" s="5">
        <v>5158.3500000000004</v>
      </c>
      <c r="L22" s="27"/>
      <c r="N22" s="27"/>
      <c r="O22" s="27"/>
    </row>
    <row r="23" spans="1:15" ht="12.75" customHeight="1">
      <c r="A23" s="10" t="s">
        <v>27</v>
      </c>
      <c r="B23" s="10"/>
      <c r="C23" s="10"/>
      <c r="D23" s="10"/>
      <c r="E23" s="10"/>
      <c r="F23" s="10"/>
      <c r="G23" s="10"/>
      <c r="H23" s="10"/>
      <c r="I23" s="10"/>
      <c r="J23" s="22">
        <v>9247.32</v>
      </c>
      <c r="L23" s="27"/>
    </row>
    <row r="24" spans="1:15" ht="12.75" customHeight="1">
      <c r="A24" s="10" t="s">
        <v>28</v>
      </c>
      <c r="B24" s="10"/>
      <c r="C24" s="10"/>
      <c r="D24" s="10"/>
      <c r="E24" s="10"/>
      <c r="F24" s="10"/>
      <c r="G24" s="10"/>
      <c r="H24" s="10"/>
      <c r="I24" s="10"/>
      <c r="J24" s="6">
        <v>5158.3500000000004</v>
      </c>
      <c r="K24" s="27"/>
      <c r="L24" s="22"/>
      <c r="M24" s="6"/>
    </row>
    <row r="25" spans="1:15" ht="12.75" customHeight="1">
      <c r="A25" s="10" t="s">
        <v>29</v>
      </c>
      <c r="B25" s="10"/>
      <c r="C25" s="10"/>
      <c r="D25" s="10"/>
      <c r="E25" s="10"/>
      <c r="F25" s="10"/>
      <c r="G25" s="10"/>
      <c r="H25" s="10"/>
      <c r="I25" s="10"/>
      <c r="J25" s="22">
        <v>6877.8</v>
      </c>
      <c r="L25" s="22"/>
      <c r="M25" s="6"/>
    </row>
    <row r="26" spans="1:15" ht="12.75" customHeight="1">
      <c r="A26" s="10" t="s">
        <v>55</v>
      </c>
      <c r="B26" s="10"/>
      <c r="C26" s="10"/>
      <c r="D26" s="10"/>
      <c r="E26" s="10"/>
      <c r="F26" s="10"/>
      <c r="G26" s="10"/>
      <c r="H26" s="10"/>
      <c r="I26" s="10"/>
      <c r="J26" s="23">
        <v>70213.460000000006</v>
      </c>
      <c r="K26" s="27"/>
      <c r="L26" s="27"/>
    </row>
    <row r="27" spans="1:15" ht="12.75" customHeight="1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6">
        <v>1547.03</v>
      </c>
      <c r="M27" s="27"/>
    </row>
    <row r="28" spans="1:15" ht="12.75" customHeight="1">
      <c r="A28" s="10" t="s">
        <v>31</v>
      </c>
      <c r="B28" s="10"/>
      <c r="C28" s="10"/>
      <c r="D28" s="10"/>
      <c r="E28" s="10"/>
      <c r="F28" s="10"/>
      <c r="G28" s="10"/>
      <c r="H28" s="10"/>
      <c r="I28" s="10"/>
      <c r="J28" s="22">
        <v>16318.8</v>
      </c>
    </row>
    <row r="29" spans="1:15" ht="12.75" customHeight="1">
      <c r="A29" s="10" t="s">
        <v>64</v>
      </c>
      <c r="B29" s="10"/>
      <c r="C29" s="10"/>
      <c r="D29" s="10"/>
      <c r="E29" s="10"/>
      <c r="F29" s="10"/>
      <c r="G29" s="10"/>
      <c r="H29" s="10"/>
      <c r="I29" s="10"/>
      <c r="J29" s="6">
        <f>47636.69+904.08</f>
        <v>48540.770000000004</v>
      </c>
    </row>
    <row r="30" spans="1:15" ht="12.75" customHeight="1">
      <c r="A30" s="10" t="s">
        <v>65</v>
      </c>
      <c r="B30" s="10"/>
      <c r="C30" s="10"/>
      <c r="D30" s="10"/>
      <c r="E30" s="10"/>
      <c r="F30" s="10"/>
      <c r="G30" s="10"/>
      <c r="H30" s="10"/>
      <c r="I30" s="10"/>
      <c r="J30" s="24">
        <f>114275.19+513373.17</f>
        <v>627648.36</v>
      </c>
      <c r="K30" s="27"/>
      <c r="M30" s="27"/>
    </row>
    <row r="31" spans="1:15" ht="12.75" customHeight="1">
      <c r="A31" s="10" t="s">
        <v>66</v>
      </c>
      <c r="B31" s="10"/>
      <c r="C31" s="10"/>
      <c r="D31" s="10"/>
      <c r="E31" s="10"/>
      <c r="F31" s="10"/>
      <c r="G31" s="10"/>
      <c r="H31" s="10"/>
      <c r="I31" s="10"/>
      <c r="J31" s="22">
        <f>162426.8+198304.24</f>
        <v>360731.04</v>
      </c>
      <c r="K31" s="27"/>
      <c r="L31" s="27"/>
    </row>
    <row r="32" spans="1:15" ht="12.75" customHeight="1">
      <c r="A32" s="10" t="s">
        <v>67</v>
      </c>
      <c r="B32" s="10"/>
      <c r="C32" s="10"/>
      <c r="D32" s="10"/>
      <c r="E32" s="10"/>
      <c r="F32" s="10"/>
      <c r="G32" s="10"/>
      <c r="H32" s="10"/>
      <c r="I32" s="10"/>
      <c r="J32" s="6">
        <v>12378.04</v>
      </c>
    </row>
    <row r="33" spans="1:15" ht="12.75" customHeight="1">
      <c r="A33" s="10" t="s">
        <v>68</v>
      </c>
      <c r="B33" s="10"/>
      <c r="C33" s="10"/>
      <c r="D33" s="10"/>
      <c r="E33" s="10"/>
      <c r="F33" s="10"/>
      <c r="G33" s="10"/>
      <c r="H33" s="10"/>
      <c r="I33" s="10"/>
      <c r="J33" s="22">
        <v>3760.28</v>
      </c>
      <c r="K33" s="27"/>
      <c r="L33" s="27"/>
      <c r="M33" s="27"/>
    </row>
    <row r="34" spans="1:15" ht="12.75" customHeight="1">
      <c r="A34" s="10" t="s">
        <v>69</v>
      </c>
      <c r="B34" s="10"/>
      <c r="C34" s="10"/>
      <c r="D34" s="10"/>
      <c r="E34" s="10"/>
      <c r="F34" s="10"/>
      <c r="G34" s="10"/>
      <c r="H34" s="10"/>
      <c r="I34" s="10"/>
      <c r="J34" s="22">
        <v>6067.94</v>
      </c>
    </row>
    <row r="35" spans="1:15" ht="12.75" customHeight="1">
      <c r="A35" s="10" t="s">
        <v>70</v>
      </c>
      <c r="B35" s="10"/>
      <c r="C35" s="10"/>
      <c r="D35" s="10"/>
      <c r="E35" s="10"/>
      <c r="F35" s="10"/>
      <c r="G35" s="10"/>
      <c r="H35" s="10"/>
      <c r="I35" s="10"/>
      <c r="J35" s="6">
        <f>13538.18+30917.38</f>
        <v>44455.56</v>
      </c>
    </row>
    <row r="36" spans="1:15" ht="12.75" customHeight="1">
      <c r="A36" s="10" t="s">
        <v>71</v>
      </c>
      <c r="B36" s="10"/>
      <c r="C36" s="10"/>
      <c r="D36" s="10"/>
      <c r="E36" s="10"/>
      <c r="F36" s="10"/>
      <c r="G36" s="10"/>
      <c r="H36" s="10"/>
      <c r="I36" s="10"/>
      <c r="J36" s="22">
        <v>33950.74</v>
      </c>
    </row>
    <row r="37" spans="1:15" ht="12.75" customHeight="1">
      <c r="A37" s="10" t="s">
        <v>72</v>
      </c>
      <c r="B37" s="10"/>
      <c r="C37" s="10"/>
      <c r="D37" s="10"/>
      <c r="E37" s="10"/>
      <c r="F37" s="10"/>
      <c r="G37" s="10"/>
      <c r="H37" s="10"/>
      <c r="I37" s="10"/>
      <c r="J37" s="22">
        <v>34389</v>
      </c>
      <c r="N37" s="27"/>
      <c r="O37" s="27"/>
    </row>
    <row r="38" spans="1:15" ht="12.75" customHeight="1">
      <c r="A38" s="15" t="s">
        <v>32</v>
      </c>
      <c r="B38" s="15" t="s">
        <v>33</v>
      </c>
      <c r="C38" s="15"/>
      <c r="D38" s="15"/>
      <c r="E38" s="15"/>
      <c r="F38" s="15"/>
      <c r="G38" s="15"/>
      <c r="H38" s="15"/>
      <c r="I38" s="15"/>
      <c r="J38" s="6"/>
    </row>
    <row r="39" spans="1:15" ht="12.75" customHeight="1">
      <c r="A39" s="10"/>
      <c r="B39" s="21" t="s">
        <v>47</v>
      </c>
      <c r="C39" s="21"/>
      <c r="D39" s="21"/>
      <c r="E39" s="21"/>
      <c r="F39" s="21"/>
      <c r="G39" s="21"/>
      <c r="H39" s="21"/>
      <c r="I39" s="10"/>
      <c r="J39" s="4">
        <v>27121.15</v>
      </c>
      <c r="K39" s="4"/>
    </row>
    <row r="40" spans="1:15" ht="12.75" customHeight="1">
      <c r="A40" s="10"/>
      <c r="B40" s="16" t="s">
        <v>49</v>
      </c>
      <c r="C40" s="9"/>
      <c r="D40" s="9"/>
      <c r="E40" s="9"/>
      <c r="F40" s="9"/>
      <c r="G40" s="9"/>
      <c r="H40" s="9"/>
      <c r="I40" s="9"/>
      <c r="J40" s="4">
        <v>-6326.38</v>
      </c>
      <c r="K40" s="4"/>
    </row>
    <row r="41" spans="1:15" ht="12.75" customHeight="1">
      <c r="A41" s="10" t="s">
        <v>34</v>
      </c>
      <c r="B41" s="10" t="s">
        <v>35</v>
      </c>
      <c r="C41" s="10"/>
      <c r="D41" s="10"/>
      <c r="E41" s="10"/>
      <c r="F41" s="10"/>
      <c r="G41" s="10"/>
      <c r="H41" s="10"/>
      <c r="I41" s="10"/>
      <c r="J41" s="22">
        <v>126093</v>
      </c>
    </row>
    <row r="42" spans="1:15" ht="12.75" customHeight="1">
      <c r="A42" s="10" t="s">
        <v>36</v>
      </c>
      <c r="B42" s="10" t="s">
        <v>37</v>
      </c>
      <c r="C42" s="10"/>
      <c r="D42" s="10"/>
      <c r="E42" s="10"/>
      <c r="F42" s="10"/>
      <c r="G42" s="10"/>
      <c r="H42" s="10"/>
      <c r="I42" s="10"/>
      <c r="J42" s="6">
        <v>3164.85</v>
      </c>
      <c r="L42" s="27"/>
    </row>
    <row r="43" spans="1:15" ht="12.75" customHeight="1">
      <c r="A43" s="10" t="s">
        <v>38</v>
      </c>
      <c r="B43" s="10" t="s">
        <v>39</v>
      </c>
      <c r="C43" s="10"/>
      <c r="D43" s="10"/>
      <c r="E43" s="10"/>
      <c r="F43" s="10"/>
      <c r="G43" s="10"/>
      <c r="H43" s="10"/>
      <c r="I43" s="10"/>
      <c r="J43" s="22">
        <v>1260.93</v>
      </c>
      <c r="N43" s="27"/>
    </row>
    <row r="44" spans="1:15" ht="12.75" customHeight="1">
      <c r="A44" s="10" t="s">
        <v>40</v>
      </c>
      <c r="B44" s="10" t="s">
        <v>41</v>
      </c>
      <c r="C44" s="10"/>
      <c r="D44" s="10"/>
      <c r="E44" s="10"/>
      <c r="F44" s="10"/>
      <c r="G44" s="10"/>
      <c r="H44" s="10"/>
      <c r="I44" s="10"/>
      <c r="J44" s="6">
        <v>14328.75</v>
      </c>
      <c r="N44" s="27"/>
    </row>
    <row r="45" spans="1:15" ht="12.75" customHeight="1">
      <c r="A45" s="10" t="s">
        <v>42</v>
      </c>
      <c r="B45" s="10" t="s">
        <v>43</v>
      </c>
      <c r="C45" s="10"/>
      <c r="D45" s="10"/>
      <c r="E45" s="10"/>
      <c r="F45" s="10"/>
      <c r="G45" s="10"/>
      <c r="H45" s="10"/>
      <c r="I45" s="10"/>
      <c r="J45" s="6">
        <v>126593.94</v>
      </c>
      <c r="K45" s="27"/>
    </row>
    <row r="46" spans="1:15" ht="12.75" customHeight="1">
      <c r="A46" s="10" t="s">
        <v>44</v>
      </c>
      <c r="B46" s="10" t="s">
        <v>45</v>
      </c>
      <c r="C46" s="10"/>
      <c r="D46" s="10"/>
      <c r="E46" s="10"/>
      <c r="F46" s="10"/>
      <c r="G46" s="10"/>
      <c r="H46" s="10"/>
      <c r="I46" s="10"/>
      <c r="J46" s="25">
        <f>SUM(J47:J54)</f>
        <v>133041.14000000001</v>
      </c>
      <c r="K46" s="25"/>
      <c r="L46" s="25"/>
      <c r="M46" s="25"/>
    </row>
    <row r="47" spans="1:15" ht="12.75" customHeight="1">
      <c r="A47" s="10" t="s">
        <v>74</v>
      </c>
      <c r="B47" s="10"/>
      <c r="C47" s="10"/>
      <c r="D47" s="10"/>
      <c r="E47" s="10"/>
      <c r="F47" s="10"/>
      <c r="G47" s="10"/>
      <c r="H47" s="10"/>
      <c r="I47" s="10"/>
      <c r="J47" s="22">
        <v>720</v>
      </c>
      <c r="K47" s="27"/>
    </row>
    <row r="48" spans="1:15" ht="12.75" customHeight="1">
      <c r="A48" s="10" t="s">
        <v>63</v>
      </c>
      <c r="B48" s="10"/>
      <c r="C48" s="10"/>
      <c r="D48" s="10"/>
      <c r="E48" s="10"/>
      <c r="F48" s="10"/>
      <c r="G48" s="10"/>
      <c r="H48" s="10"/>
      <c r="I48" s="10"/>
      <c r="J48" s="22">
        <v>9817.6</v>
      </c>
    </row>
    <row r="49" spans="1:13" ht="12.75" customHeight="1">
      <c r="A49" s="10" t="s">
        <v>73</v>
      </c>
      <c r="B49" s="10"/>
      <c r="C49" s="10"/>
      <c r="D49" s="10"/>
      <c r="E49" s="10"/>
      <c r="F49" s="10"/>
      <c r="G49" s="10"/>
      <c r="H49" s="10"/>
      <c r="I49" s="10"/>
      <c r="J49" s="22">
        <v>2531.37</v>
      </c>
      <c r="K49" s="27"/>
    </row>
    <row r="50" spans="1:13" ht="12.75" customHeight="1">
      <c r="A50" s="10" t="s">
        <v>76</v>
      </c>
      <c r="B50" s="10"/>
      <c r="C50" s="10"/>
      <c r="D50" s="10"/>
      <c r="E50" s="10"/>
      <c r="F50" s="10"/>
      <c r="G50" s="10"/>
      <c r="H50" s="10"/>
      <c r="I50" s="10"/>
      <c r="J50" s="22">
        <f>47535+40328</f>
        <v>87863</v>
      </c>
      <c r="K50" s="27"/>
    </row>
    <row r="51" spans="1:13" ht="12.75" customHeight="1">
      <c r="A51" s="10" t="s">
        <v>77</v>
      </c>
      <c r="B51" s="10"/>
      <c r="C51" s="10"/>
      <c r="D51" s="10"/>
      <c r="E51" s="10"/>
      <c r="F51" s="10"/>
      <c r="G51" s="10"/>
      <c r="H51" s="10"/>
      <c r="I51" s="10"/>
      <c r="J51" s="22">
        <v>23709.17</v>
      </c>
      <c r="K51" s="27"/>
    </row>
    <row r="52" spans="1:13" ht="12.75" customHeight="1">
      <c r="A52" s="10" t="s">
        <v>75</v>
      </c>
      <c r="B52" s="10"/>
      <c r="C52" s="10"/>
      <c r="D52" s="10"/>
      <c r="E52" s="10"/>
      <c r="F52" s="10"/>
      <c r="G52" s="10"/>
      <c r="H52" s="10"/>
      <c r="I52" s="10"/>
      <c r="J52" s="22">
        <f>1500+4500</f>
        <v>6000</v>
      </c>
      <c r="K52" s="27"/>
    </row>
    <row r="53" spans="1:13" ht="12.75" customHeight="1">
      <c r="A53" s="10" t="s">
        <v>78</v>
      </c>
      <c r="B53" s="10"/>
      <c r="C53" s="10"/>
      <c r="D53" s="10"/>
      <c r="E53" s="10"/>
      <c r="F53" s="10"/>
      <c r="G53" s="10"/>
      <c r="H53" s="10"/>
      <c r="I53" s="10"/>
      <c r="J53" s="22">
        <v>2400</v>
      </c>
      <c r="K53" s="27"/>
    </row>
    <row r="54" spans="1:13" ht="12.75" customHeight="1">
      <c r="A54" s="10"/>
      <c r="B54" s="10"/>
      <c r="C54" s="10"/>
      <c r="D54" s="10"/>
      <c r="E54" s="10"/>
      <c r="F54" s="10"/>
      <c r="G54" s="10"/>
      <c r="H54" s="10"/>
      <c r="I54" s="10"/>
      <c r="J54" s="22"/>
      <c r="K54" s="27"/>
      <c r="L54" s="27"/>
    </row>
    <row r="55" spans="1:13" ht="12.75" customHeight="1">
      <c r="A55" s="10" t="s">
        <v>46</v>
      </c>
      <c r="B55" s="21" t="s">
        <v>58</v>
      </c>
      <c r="C55" s="21"/>
      <c r="D55" s="21"/>
      <c r="E55" s="21"/>
      <c r="F55" s="21"/>
      <c r="G55" s="10"/>
      <c r="H55" s="10"/>
      <c r="I55" s="10"/>
      <c r="J55" s="25">
        <f>J39+J45-J46-J42-J43-J44</f>
        <v>1919.4199999999837</v>
      </c>
      <c r="K55" s="25"/>
      <c r="L55" s="25"/>
      <c r="M55" s="25"/>
    </row>
    <row r="56" spans="1:13" ht="12.75" customHeight="1">
      <c r="A56" s="10" t="s">
        <v>48</v>
      </c>
      <c r="B56" s="16" t="s">
        <v>59</v>
      </c>
      <c r="C56" s="9"/>
      <c r="D56" s="9"/>
      <c r="E56" s="9"/>
      <c r="F56" s="9"/>
      <c r="G56" s="9"/>
      <c r="H56" s="9"/>
      <c r="I56" s="9"/>
      <c r="J56" s="25">
        <f>J45+J40-J41</f>
        <v>-5825.4400000000023</v>
      </c>
      <c r="K56" s="25"/>
      <c r="L56" s="25"/>
      <c r="M56" s="25"/>
    </row>
    <row r="57" spans="1:13" ht="12.75" customHeight="1">
      <c r="A57" s="21" t="s">
        <v>50</v>
      </c>
      <c r="B57" s="21" t="s">
        <v>60</v>
      </c>
      <c r="C57" s="21"/>
      <c r="D57" s="21"/>
      <c r="E57" s="21"/>
      <c r="F57" s="21"/>
      <c r="G57" s="21"/>
      <c r="H57" s="21"/>
      <c r="I57" s="21"/>
      <c r="J57" s="26">
        <f>J17+J56</f>
        <v>-67155.139999999956</v>
      </c>
      <c r="K57" s="26"/>
      <c r="L57" s="26"/>
      <c r="M57" s="26"/>
    </row>
    <row r="58" spans="1:13" ht="12.75" customHeight="1">
      <c r="A58" s="3" t="s">
        <v>51</v>
      </c>
      <c r="B58" s="3" t="s">
        <v>52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 customHeight="1">
      <c r="A59" s="10"/>
      <c r="B59" s="3" t="s">
        <v>61</v>
      </c>
      <c r="C59" s="3"/>
      <c r="D59" s="3"/>
      <c r="E59" s="3"/>
      <c r="F59" s="3"/>
      <c r="G59" s="3"/>
      <c r="H59" s="3"/>
      <c r="I59" s="10"/>
      <c r="J59" s="17">
        <f>J55+J17</f>
        <v>-59410.27999999997</v>
      </c>
      <c r="K59" s="17"/>
      <c r="L59" s="17"/>
      <c r="M59" s="17"/>
    </row>
    <row r="60" spans="1:13" ht="12.75" customHeight="1">
      <c r="A60" s="10"/>
      <c r="B60" s="3" t="s">
        <v>53</v>
      </c>
      <c r="C60" s="21"/>
      <c r="D60" s="21"/>
      <c r="E60" s="21"/>
      <c r="F60" s="21"/>
      <c r="G60" s="21"/>
      <c r="H60" s="21"/>
      <c r="I60" s="21"/>
      <c r="J60" s="5"/>
    </row>
    <row r="61" spans="1:13" ht="12.75" customHeight="1">
      <c r="A61" s="10"/>
      <c r="B61" s="3" t="s">
        <v>54</v>
      </c>
      <c r="C61" s="3"/>
      <c r="D61" s="3"/>
      <c r="E61" s="3"/>
      <c r="F61" s="3"/>
      <c r="G61" s="3"/>
      <c r="H61" s="3"/>
      <c r="I61" s="3"/>
      <c r="J61" s="5"/>
    </row>
  </sheetData>
  <mergeCells count="2">
    <mergeCell ref="B18:I18"/>
    <mergeCell ref="B5:D5"/>
  </mergeCells>
  <pageMargins left="0.48" right="0.41" top="0.33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2015-04-07T15:43:05Z</dcterms:modified>
</cp:coreProperties>
</file>