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416"/>
  </bookViews>
  <sheets>
    <sheet name="Отчет" sheetId="5" r:id="rId1"/>
  </sheets>
  <calcPr calcId="152511"/>
</workbook>
</file>

<file path=xl/calcChain.xml><?xml version="1.0" encoding="utf-8"?>
<calcChain xmlns="http://schemas.openxmlformats.org/spreadsheetml/2006/main">
  <c r="C34" i="5" l="1"/>
  <c r="C33" i="5"/>
  <c r="C32" i="5"/>
  <c r="C27" i="5"/>
  <c r="C26" i="5"/>
  <c r="C42" i="5"/>
  <c r="C41" i="5"/>
  <c r="C40" i="5"/>
  <c r="C39" i="5"/>
  <c r="C38" i="5"/>
  <c r="C37" i="5"/>
  <c r="C12" i="5" l="1"/>
  <c r="C43" i="5" s="1"/>
  <c r="C19" i="5" l="1"/>
  <c r="C44" i="5" s="1"/>
  <c r="C48" i="5" l="1"/>
</calcChain>
</file>

<file path=xl/sharedStrings.xml><?xml version="1.0" encoding="utf-8"?>
<sst xmlns="http://schemas.openxmlformats.org/spreadsheetml/2006/main" count="48" uniqueCount="48">
  <si>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</si>
  <si>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</si>
  <si>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</si>
  <si>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</si>
  <si>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 4.2.Начислено (жилые и нежилые помещения)</t>
  </si>
  <si>
    <t xml:space="preserve"> 4.3.Оплачено (жилые и нежилые помещения)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</si>
  <si>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</si>
  <si>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</si>
  <si>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</si>
  <si>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3)       Дата принятия в управление:    01.08.2012г.</t>
  </si>
  <si>
    <t>1)        Адрес дома:    ул.Садово-Пушкарная, д.6</t>
  </si>
  <si>
    <t>4)Оказаны услуги  по начислению платы за отопление и подогрев воды</t>
  </si>
  <si>
    <t>Всего задолженность по дому (выполненные работы + услуги)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</si>
  <si>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</si>
  <si>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</si>
  <si>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</si>
  <si>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</si>
  <si>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</si>
  <si>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</si>
  <si>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>2)       Площадь дома 3139,9 кв.м</t>
  </si>
  <si>
    <t>7) Аварийно-ремонтная служба ООО "АРС"</t>
  </si>
  <si>
    <t>8) Тех.обслуживание газопровода ВГС</t>
  </si>
  <si>
    <t>9) ОДН по холодному и горячему водоснабжению</t>
  </si>
  <si>
    <t>10) Материалы</t>
  </si>
  <si>
    <t>11) Др.расходы(обсл.вычисл.тех.,канц.товары,транспорт и т.д.)</t>
  </si>
  <si>
    <t>12) Налоги(30,2% от з/пл., 1% с дохода)</t>
  </si>
  <si>
    <t>13) Расходы по расчетно-кассовому обслуживанию</t>
  </si>
  <si>
    <t>14) Услуги по управлению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</si>
  <si>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</si>
  <si>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</si>
  <si>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</si>
  <si>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4.5 Поступило от ПАО"МТС",ПАО "Ростелеком",ООО"Нэт Бай Нэт Холдинг",ЗАО"Ресурс-Связь",ПАО"Вымпелком"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</si>
  <si>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</si>
  <si>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</si>
  <si>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</si>
  <si>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>жилым домом в период с 01.01.2020г.по 31.12.2020г.</t>
  </si>
  <si>
    <t xml:space="preserve"> 4.1 Задолженность собственников и нанимателей по данной услуге на 01.01.2020г.</t>
  </si>
  <si>
    <t xml:space="preserve"> 4.4.Задолженность собственников и нанимателей по данной услуге на 01.01.2021г.</t>
  </si>
  <si>
    <t xml:space="preserve"> 4.1.Задолженность собственников и нанимателей по данным услугам на 01.01.2020г. (КВИТАНЦИИ)</t>
  </si>
  <si>
    <t xml:space="preserve"> 4.2.Задолженность собственников и нанимателей за выполненные работы на 01.01.2020г.</t>
  </si>
  <si>
    <t>7)Общая задолженность  собственников и нанимателей по ЖКУ (квитанции) на 01.01.2021г.</t>
  </si>
  <si>
    <t>8)Общая задолженность  собственников и нанимателей многоквартирного дома за выполненные работы на 01.01.2021г.</t>
  </si>
  <si>
    <t>Ремонт участка канализационных труб в техподполье</t>
  </si>
  <si>
    <t>Благоустр.придомовой территории (распиловка и вывоз деревьев)</t>
  </si>
  <si>
    <t>Прокладка труб ХВС в подвале дома</t>
  </si>
  <si>
    <t>Ремонт освещения с заменой светильников на этажах, в подвале</t>
  </si>
  <si>
    <t>Ремонт  инженерных сетей ГВС с заменой стояка в подвале</t>
  </si>
  <si>
    <t>Изготовление и установка металлической двери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</si>
</sst>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2" borderId="1" xfId="0" applyFont="1" applyFill="1" applyBorder="1"/>
    <xf numFmtId="0" fontId="6" fillId="0" borderId="0" xfId="0" applyFont="1"/>
    <xf numFmtId="0" fontId="7" fillId="2" borderId="1" xfId="0" applyFont="1" applyFill="1" applyBorder="1" applyAlignment="1">
      <alignment horizontal="left" wrapText="1" indent="1"/>
    </xf>
    <xf numFmtId="2" fontId="6" fillId="2" borderId="1" xfId="0" applyNumberFormat="1" applyFont="1" applyFill="1" applyBorder="1"/>
    <xf numFmtId="0" fontId="8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9" fillId="0" borderId="0" xfId="0" applyFont="1"/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2" fontId="0" fillId="0" borderId="0" xfId="0" applyNumberFormat="1" applyAlignment="1">
      <alignment vertical="center"/>
    </xf>
    <xf numFmtId="2" fontId="6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/>
    <xf numFmtId="0" fontId="5" fillId="2" borderId="1" xfId="0" applyFont="1" applyFill="1" applyBorder="1" applyAlignment="1"/>
    <xf numFmtId="0" fontId="0" fillId="0" borderId="1" xfId="0" applyNumberFormat="1" applyFont="1" applyBorder="1" applyAlignment="1">
      <alignment horizontal="right" vertical="center"/>
    </xf>
    <xf numFmtId="0" fontId="0" fillId="0" borderId="1" xfId="0" applyNumberFormat="1" applyBorder="1" applyAlignment="1">
      <alignment horizontal="right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2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2" fontId="11" fillId="2" borderId="1" xfId="0" applyNumberFormat="1" applyFont="1" applyFill="1" applyBorder="1" applyAlignment="1">
      <alignment vertical="center"/>
    </xf>
    <xf numFmtId="2" fontId="11" fillId="2" borderId="1" xfId="0" applyNumberFormat="1" applyFont="1" applyFill="1" applyBorder="1" applyAlignment="1">
      <alignment horizontal="right" vertical="center"/>
    </xf>
    <xf numFmtId="2" fontId="12" fillId="2" borderId="1" xfId="0" applyNumberFormat="1" applyFont="1" applyFill="1" applyBorder="1" applyAlignment="1">
      <alignment horizontal="right" vertical="center"/>
    </xf>
    <xf numFmtId="2" fontId="10" fillId="2" borderId="1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left" wrapText="1"/>
    </xf>
    <xf numFmtId="0" fontId="4" fillId="0" borderId="3" xfId="0" applyFont="1" applyBorder="1" applyAlignment="1">
      <alignment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8"/>
  <sheetViews>
    <sheetView tabSelected="1" workbookViewId="0">
      <selection activeCell="B7" sqref="B7:C7"/>
    </sheetView>
  </sheetViews>
  <sheetFormatPr defaultRowHeight="12" customHeight="1" x14ac:dyDescent="0.3"/>
  <cols>
    <col min="1" max="1" width="1.44140625" customWidth="1"/>
    <col min="2" max="2" width="79.44140625" customWidth="1"/>
    <col min="3" max="3" width="12" customWidth="1"/>
    <col min="4" max="4" width="3.88671875" customWidth="1"/>
    <col min="5" max="5" width="9.5546875" bestFit="1" customWidth="1"/>
  </cols>
  <sheetData>
    <row r="1" spans="2:3" ht="12" customHeight="1" x14ac:dyDescent="0.3">
      <c r="B1" s="3" t="s">
        <v>0</v>
      </c>
    </row>
    <row r="2" spans="2:3" ht="12" customHeight="1" x14ac:dyDescent="0.3">
      <c r="B2" s="1" t="s">
        <v>2</v>
      </c>
    </row>
    <row r="3" spans="2:3" ht="12" customHeight="1" x14ac:dyDescent="0.3">
      <c r="B3" s="4" t="s">
        <v>35</v>
      </c>
    </row>
    <row r="4" spans="2:3" ht="12" customHeight="1" x14ac:dyDescent="0.3">
      <c r="B4" s="25" t="s">
        <v>10</v>
      </c>
      <c r="C4" s="5"/>
    </row>
    <row r="5" spans="2:3" ht="12" customHeight="1" x14ac:dyDescent="0.3">
      <c r="B5" s="25" t="s">
        <v>19</v>
      </c>
      <c r="C5" s="5"/>
    </row>
    <row r="6" spans="2:3" ht="12" customHeight="1" x14ac:dyDescent="0.3">
      <c r="B6" s="25" t="s">
        <v>9</v>
      </c>
      <c r="C6" s="5"/>
    </row>
    <row r="7" spans="2:3" ht="61.8" customHeight="1" x14ac:dyDescent="0.3">
      <c r="B7" s="39" t="s">
        <v>3</v>
      </c>
      <c r="C7" s="40"/>
    </row>
    <row r="8" spans="2:3" ht="12" customHeight="1" x14ac:dyDescent="0.3">
      <c r="B8" s="26" t="s">
        <v>11</v>
      </c>
      <c r="C8" s="5"/>
    </row>
    <row r="9" spans="2:3" ht="12.75" customHeight="1" x14ac:dyDescent="0.3">
      <c r="B9" s="25" t="s">
        <v>36</v>
      </c>
      <c r="C9" s="36">
        <v>-13600.18</v>
      </c>
    </row>
    <row r="10" spans="2:3" ht="12.75" customHeight="1" x14ac:dyDescent="0.3">
      <c r="B10" s="25" t="s">
        <v>4</v>
      </c>
      <c r="C10" s="17">
        <v>0</v>
      </c>
    </row>
    <row r="11" spans="2:3" ht="12.75" customHeight="1" x14ac:dyDescent="0.3">
      <c r="B11" s="25" t="s">
        <v>5</v>
      </c>
      <c r="C11" s="17">
        <v>8651.7199999999993</v>
      </c>
    </row>
    <row r="12" spans="2:3" ht="12.75" customHeight="1" x14ac:dyDescent="0.3">
      <c r="B12" s="25" t="s">
        <v>37</v>
      </c>
      <c r="C12" s="36">
        <f>C11-C10+C9</f>
        <v>-4948.4600000000009</v>
      </c>
    </row>
    <row r="13" spans="2:3" ht="27" customHeight="1" x14ac:dyDescent="0.3">
      <c r="B13" s="37" t="s">
        <v>28</v>
      </c>
      <c r="C13" s="38"/>
    </row>
    <row r="14" spans="2:3" ht="25.5" customHeight="1" x14ac:dyDescent="0.3">
      <c r="B14" s="29" t="s">
        <v>38</v>
      </c>
      <c r="C14" s="31">
        <v>-199995.73</v>
      </c>
    </row>
    <row r="15" spans="2:3" ht="12" customHeight="1" x14ac:dyDescent="0.3">
      <c r="B15" s="30" t="s">
        <v>39</v>
      </c>
      <c r="C15" s="32">
        <v>-257916.96</v>
      </c>
    </row>
    <row r="16" spans="2:3" ht="12" customHeight="1" x14ac:dyDescent="0.3">
      <c r="B16" s="30" t="s">
        <v>29</v>
      </c>
      <c r="C16" s="33">
        <v>414366.87</v>
      </c>
    </row>
    <row r="17" spans="2:5" ht="12" customHeight="1" x14ac:dyDescent="0.3">
      <c r="B17" s="30" t="s">
        <v>30</v>
      </c>
      <c r="C17" s="34">
        <v>505442.67</v>
      </c>
    </row>
    <row r="18" spans="2:5" ht="12" customHeight="1" x14ac:dyDescent="0.3">
      <c r="B18" s="30" t="s">
        <v>31</v>
      </c>
      <c r="C18" s="34">
        <v>17117.27</v>
      </c>
    </row>
    <row r="19" spans="2:5" ht="12" customHeight="1" x14ac:dyDescent="0.3">
      <c r="B19" s="30" t="s">
        <v>32</v>
      </c>
      <c r="C19" s="35">
        <f>C18+C17</f>
        <v>522559.94</v>
      </c>
      <c r="E19" s="23"/>
    </row>
    <row r="20" spans="2:5" ht="25.5" customHeight="1" x14ac:dyDescent="0.3">
      <c r="B20" s="37" t="s">
        <v>33</v>
      </c>
      <c r="C20" s="38"/>
    </row>
    <row r="21" spans="2:5" ht="12" customHeight="1" x14ac:dyDescent="0.3">
      <c r="B21" s="12" t="s">
        <v>1</v>
      </c>
      <c r="C21" s="14"/>
    </row>
    <row r="22" spans="2:5" ht="12" customHeight="1" x14ac:dyDescent="0.3">
      <c r="B22" s="13" t="s">
        <v>13</v>
      </c>
      <c r="C22" s="15">
        <v>49469.49</v>
      </c>
      <c r="E22" s="23"/>
    </row>
    <row r="23" spans="2:5" ht="12" customHeight="1" x14ac:dyDescent="0.3">
      <c r="B23" s="16" t="s">
        <v>14</v>
      </c>
      <c r="C23" s="17">
        <v>2587.5700000000002</v>
      </c>
    </row>
    <row r="24" spans="2:5" ht="12" customHeight="1" x14ac:dyDescent="0.3">
      <c r="B24" s="16" t="s">
        <v>15</v>
      </c>
      <c r="C24" s="27">
        <v>4930.6499999999996</v>
      </c>
    </row>
    <row r="25" spans="2:5" ht="12" customHeight="1" x14ac:dyDescent="0.3">
      <c r="B25" s="16" t="s">
        <v>16</v>
      </c>
      <c r="C25" s="18">
        <v>3300.68</v>
      </c>
    </row>
    <row r="26" spans="2:5" ht="12" customHeight="1" x14ac:dyDescent="0.3">
      <c r="B26" s="16" t="s">
        <v>17</v>
      </c>
      <c r="C26" s="18">
        <f>5455.8+5582+1020+5582+1750+3000+48000</f>
        <v>70389.8</v>
      </c>
    </row>
    <row r="27" spans="2:5" ht="12" customHeight="1" x14ac:dyDescent="0.3">
      <c r="B27" s="16" t="s">
        <v>18</v>
      </c>
      <c r="C27" s="19">
        <f>199.5+940+1250+685</f>
        <v>3074.5</v>
      </c>
    </row>
    <row r="28" spans="2:5" ht="12" customHeight="1" x14ac:dyDescent="0.3">
      <c r="B28" s="16" t="s">
        <v>20</v>
      </c>
      <c r="C28" s="18">
        <v>12148.8</v>
      </c>
    </row>
    <row r="29" spans="2:5" ht="12" customHeight="1" x14ac:dyDescent="0.3">
      <c r="B29" s="16" t="s">
        <v>21</v>
      </c>
      <c r="C29" s="18">
        <v>4863.96</v>
      </c>
    </row>
    <row r="30" spans="2:5" ht="12" customHeight="1" x14ac:dyDescent="0.3">
      <c r="B30" s="16" t="s">
        <v>22</v>
      </c>
      <c r="C30" s="27">
        <v>38742.5</v>
      </c>
    </row>
    <row r="31" spans="2:5" ht="12" customHeight="1" x14ac:dyDescent="0.3">
      <c r="B31" s="16" t="s">
        <v>23</v>
      </c>
      <c r="C31" s="28">
        <v>5130.7700000000004</v>
      </c>
    </row>
    <row r="32" spans="2:5" ht="12" customHeight="1" x14ac:dyDescent="0.3">
      <c r="B32" s="16" t="s">
        <v>24</v>
      </c>
      <c r="C32" s="18">
        <f>6130.2+15801.6+400</f>
        <v>22331.8</v>
      </c>
    </row>
    <row r="33" spans="2:5" ht="12" customHeight="1" x14ac:dyDescent="0.3">
      <c r="B33" s="16" t="s">
        <v>25</v>
      </c>
      <c r="C33" s="18">
        <f>3362.53+32703.09+1514</f>
        <v>37579.620000000003</v>
      </c>
    </row>
    <row r="34" spans="2:5" ht="12" customHeight="1" x14ac:dyDescent="0.3">
      <c r="B34" s="16" t="s">
        <v>26</v>
      </c>
      <c r="C34" s="18">
        <f>5245.54+2094.81</f>
        <v>7340.35</v>
      </c>
    </row>
    <row r="35" spans="2:5" ht="12" customHeight="1" x14ac:dyDescent="0.3">
      <c r="B35" s="16" t="s">
        <v>27</v>
      </c>
      <c r="C35" s="27">
        <v>36729.230000000003</v>
      </c>
    </row>
    <row r="36" spans="2:5" ht="28.5" customHeight="1" x14ac:dyDescent="0.3">
      <c r="B36" s="7" t="s">
        <v>34</v>
      </c>
      <c r="C36" s="8"/>
    </row>
    <row r="37" spans="2:5" ht="12" customHeight="1" x14ac:dyDescent="0.3">
      <c r="B37" s="21" t="s">
        <v>43</v>
      </c>
      <c r="C37" s="22">
        <f>10000</f>
        <v>10000</v>
      </c>
      <c r="E37" s="23"/>
    </row>
    <row r="38" spans="2:5" ht="12" customHeight="1" x14ac:dyDescent="0.3">
      <c r="B38" s="21" t="s">
        <v>44</v>
      </c>
      <c r="C38" s="22">
        <f>5937</f>
        <v>5937</v>
      </c>
      <c r="E38" s="2"/>
    </row>
    <row r="39" spans="2:5" ht="12" customHeight="1" x14ac:dyDescent="0.3">
      <c r="B39" s="21" t="s">
        <v>42</v>
      </c>
      <c r="C39" s="22">
        <f>9012</f>
        <v>9012</v>
      </c>
      <c r="E39" s="2"/>
    </row>
    <row r="40" spans="2:5" ht="12" customHeight="1" x14ac:dyDescent="0.3">
      <c r="B40" s="21" t="s">
        <v>45</v>
      </c>
      <c r="C40" s="22">
        <f>2169.12</f>
        <v>2169.12</v>
      </c>
      <c r="E40" s="2"/>
    </row>
    <row r="41" spans="2:5" ht="12" customHeight="1" x14ac:dyDescent="0.3">
      <c r="B41" s="21" t="s">
        <v>46</v>
      </c>
      <c r="C41" s="22">
        <f>3101</f>
        <v>3101</v>
      </c>
      <c r="E41" s="2"/>
    </row>
    <row r="42" spans="2:5" ht="12" customHeight="1" x14ac:dyDescent="0.3">
      <c r="B42" s="21" t="s">
        <v>47</v>
      </c>
      <c r="C42" s="22">
        <f>20600+2000</f>
        <v>22600</v>
      </c>
      <c r="E42" s="2"/>
    </row>
    <row r="43" spans="2:5" ht="28.2" customHeight="1" x14ac:dyDescent="0.3">
      <c r="B43" s="9" t="s">
        <v>40</v>
      </c>
      <c r="C43" s="24">
        <f>C12+C14+C17-C16</f>
        <v>-113868.39000000001</v>
      </c>
      <c r="E43" s="23"/>
    </row>
    <row r="44" spans="2:5" ht="27" customHeight="1" x14ac:dyDescent="0.3">
      <c r="B44" s="10" t="s">
        <v>41</v>
      </c>
      <c r="C44" s="24">
        <f>C15+C19-C22-C23-C25-C24-C26-C27-C28-C29-C30-C31-C32-C33-C34-C35-C37-C38-C39-C40-C41-C42</f>
        <v>-86795.860000000044</v>
      </c>
    </row>
    <row r="45" spans="2:5" ht="13.95" customHeight="1" x14ac:dyDescent="0.3">
      <c r="B45" s="11" t="s">
        <v>6</v>
      </c>
      <c r="C45" s="6"/>
    </row>
    <row r="46" spans="2:5" ht="13.95" customHeight="1" x14ac:dyDescent="0.3">
      <c r="B46" s="6" t="s">
        <v>7</v>
      </c>
      <c r="C46" s="6"/>
    </row>
    <row r="47" spans="2:5" ht="13.95" customHeight="1" x14ac:dyDescent="0.3">
      <c r="B47" s="11" t="s">
        <v>8</v>
      </c>
      <c r="C47" s="6"/>
    </row>
    <row r="48" spans="2:5" ht="12" customHeight="1" x14ac:dyDescent="0.3">
      <c r="B48" s="20" t="s">
        <v>12</v>
      </c>
      <c r="C48" s="23">
        <f>C44+C12</f>
        <v>-91744.320000000051</v>
      </c>
    </row>
  </sheetData>
  <mergeCells count="3">
    <mergeCell ref="B7:C7"/>
    <mergeCell ref="B13:C13"/>
    <mergeCell ref="B20:C20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2021-03-26T13:34:24Z</dcterms:modified>
</cp:coreProperties>
</file>