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29"/>
  <c r="C28"/>
  <c r="C27"/>
  <c r="C26"/>
  <c r="C25"/>
  <c r="C49"/>
  <c r="C48"/>
  <c r="C47"/>
  <c r="C46"/>
  <c r="C45"/>
  <c r="C44"/>
  <c r="C43"/>
  <c r="C42"/>
  <c r="C41"/>
  <c r="C40"/>
  <c r="C12" l="1"/>
  <c r="C50" s="1"/>
  <c r="C19" l="1"/>
  <c r="C51" s="1"/>
  <c r="C55" l="1"/>
</calcChain>
</file>

<file path=xl/sharedStrings.xml><?xml version="1.0" encoding="utf-8"?>
<sst xmlns="http://schemas.openxmlformats.org/spreadsheetml/2006/main" count="55" uniqueCount="55">
  <si>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</si>
  <si>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</si>
  <si>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</si>
  <si>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</si>
  <si>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</si>
  <si>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</si>
  <si>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</si>
  <si>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</si>
  <si>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</si>
  <si>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</si>
  <si>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</si>
  <si>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</si>
  <si>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</si>
  <si>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</si>
  <si>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</si>
  <si>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01.08.2012г.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</si>
  <si>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</si>
  <si>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</si>
  <si>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</si>
  <si>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</si>
  <si>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1)        Адрес дома:    ул.Садово-Пушкарная, д.6</t>
  </si>
  <si>
    <t>4)Оказаны услуги  по начислению платы за отопление и подогрев воды</t>
  </si>
  <si>
    <t xml:space="preserve"> 5.5 Поступило от ПАО"МТС",ПАО "Ростелеком",ООО"Нэт Бай Нэт Холдинг",ЗАО"Ресурс-Связь",ПАО"Вымпелком"</t>
  </si>
  <si>
    <t>Всего задолженность по дому (выполненные работы + услуги)</t>
  </si>
  <si>
    <t>10) Ком.сбор МПП ВКХ Водоканал</t>
  </si>
  <si>
    <t>11) Захоронение ТБО ОПЭК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</si>
  <si>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</si>
  <si>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</si>
  <si>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</si>
  <si>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</si>
  <si>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</si>
  <si>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</si>
  <si>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</si>
  <si>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</si>
  <si>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>2)       Площадь дома 3139,9 кв.м</t>
  </si>
  <si>
    <t>жилым домом в период с 01.01.2018г.по 31.12.2018г.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</si>
  <si>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</si>
  <si>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</si>
  <si>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 xml:space="preserve"> 5.1.Задолженность собственников и нанимателей по данным услугам на 01.01.2018г. (КВИТАНЦИИ)</t>
  </si>
  <si>
    <t xml:space="preserve"> 5.2.Задолженность собственников и нанимателей за выполненные работы на 01.01.2018г.</t>
  </si>
  <si>
    <t>8)Общая задолженность  собственников и нанимателей по ЖКУ (квитанции) на 01.01.2019г.</t>
  </si>
  <si>
    <t>9)Общая задолженность  собственников и нанимателей многоквартирного дома за выполненные работы на 01.01.2019г.</t>
  </si>
  <si>
    <t>Промывка канализационной сети ( исп.автокомпрессора)МПП ВКХ Водоканал</t>
  </si>
  <si>
    <t>Ремонт водомерного узла в техподполье</t>
  </si>
  <si>
    <t>Ремонт мусорного контейнера(эл.сварщик)</t>
  </si>
  <si>
    <t>Ремонт внутридомовых инженерных сетей отопления(с заменой задвижек)</t>
  </si>
  <si>
    <t>Ремонт внутридомовых инженерных сетей ГВС, отопления техподполье, 1эт.холла</t>
  </si>
  <si>
    <t>Ремонт линейного щита и освещения площадок</t>
  </si>
  <si>
    <t>17) Услуги по управлению</t>
  </si>
  <si>
    <t>Ремонт лестничных клеток</t>
  </si>
  <si>
    <t>Благоустр.придомовой территор.(распиловка,вырубка и вывоз деревьев(10шт.),кустов)</t>
  </si>
  <si>
    <t>Установка счетчиков ХВС на общедом.водомерном узле в техподполье</t>
  </si>
  <si>
    <t>Ремонт канализац.стояка между 1 и 2 эт., окна 1эт.(остеклен.рамы),установка доводчика</t>
  </si>
  <si>
    <t>7) Аварийно-ремонтная служба ООО "АРС"</t>
  </si>
  <si>
    <t>16) Тех.диагностирование газопровода ГТЭ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</si>
</sst>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5"/>
  <sheetViews>
    <sheetView tabSelected="1" workbookViewId="0">
      <selection activeCell="H27" sqref="H27"/>
    </sheetView>
  </sheetViews>
  <sheetFormatPr defaultRowHeight="12" customHeight="1"/>
  <cols>
    <col min="1" max="1" width="1.42578125" customWidth="1"/>
    <col min="2" max="2" width="79.42578125" customWidth="1"/>
    <col min="3" max="3" width="12" customWidth="1"/>
    <col min="4" max="4" width="3.8554687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35</v>
      </c>
    </row>
    <row r="4" spans="2:3" ht="12" customHeight="1">
      <c r="B4" s="30" t="s">
        <v>20</v>
      </c>
      <c r="C4" s="5"/>
    </row>
    <row r="5" spans="2:3" ht="12" customHeight="1">
      <c r="B5" s="30" t="s">
        <v>34</v>
      </c>
      <c r="C5" s="5"/>
    </row>
    <row r="6" spans="2:3" ht="12" customHeight="1">
      <c r="B6" s="30" t="s">
        <v>15</v>
      </c>
      <c r="C6" s="5"/>
    </row>
    <row r="7" spans="2:3" ht="51.75" customHeight="1">
      <c r="B7" s="35" t="s">
        <v>3</v>
      </c>
      <c r="C7" s="36"/>
    </row>
    <row r="8" spans="2:3" ht="12" customHeight="1">
      <c r="B8" s="31" t="s">
        <v>21</v>
      </c>
      <c r="C8" s="5"/>
    </row>
    <row r="9" spans="2:3" ht="12.75" customHeight="1">
      <c r="B9" s="30" t="s">
        <v>36</v>
      </c>
      <c r="C9" s="24">
        <v>-54727.88</v>
      </c>
    </row>
    <row r="10" spans="2:3" ht="12.75" customHeight="1">
      <c r="B10" s="30" t="s">
        <v>4</v>
      </c>
      <c r="C10" s="18">
        <v>0</v>
      </c>
    </row>
    <row r="11" spans="2:3" ht="12.75" customHeight="1">
      <c r="B11" s="30" t="s">
        <v>5</v>
      </c>
      <c r="C11" s="18">
        <v>28732.54</v>
      </c>
    </row>
    <row r="12" spans="2:3" ht="12.75" customHeight="1">
      <c r="B12" s="30" t="s">
        <v>37</v>
      </c>
      <c r="C12" s="24">
        <f>C11-C10+C9</f>
        <v>-25995.339999999997</v>
      </c>
    </row>
    <row r="13" spans="2:3" ht="27" customHeight="1">
      <c r="B13" s="37" t="s">
        <v>6</v>
      </c>
      <c r="C13" s="38"/>
    </row>
    <row r="14" spans="2:3" ht="25.5" customHeight="1">
      <c r="B14" s="6" t="s">
        <v>38</v>
      </c>
      <c r="C14" s="26">
        <v>-98496.92</v>
      </c>
    </row>
    <row r="15" spans="2:3" ht="12" customHeight="1">
      <c r="B15" s="4" t="s">
        <v>39</v>
      </c>
      <c r="C15" s="27">
        <v>34218.269999999997</v>
      </c>
    </row>
    <row r="16" spans="2:3" ht="12" customHeight="1">
      <c r="B16" s="4" t="s">
        <v>7</v>
      </c>
      <c r="C16" s="25">
        <v>484995.83</v>
      </c>
    </row>
    <row r="17" spans="2:3" ht="12" customHeight="1">
      <c r="B17" s="4" t="s">
        <v>8</v>
      </c>
      <c r="C17" s="28">
        <v>407441.47</v>
      </c>
    </row>
    <row r="18" spans="2:3" ht="12" customHeight="1">
      <c r="B18" s="4" t="s">
        <v>22</v>
      </c>
      <c r="C18" s="28">
        <v>17122.93</v>
      </c>
    </row>
    <row r="19" spans="2:3" ht="12" customHeight="1">
      <c r="B19" s="4" t="s">
        <v>9</v>
      </c>
      <c r="C19" s="29">
        <f>C18+C17</f>
        <v>424564.39999999997</v>
      </c>
    </row>
    <row r="20" spans="2:3" ht="25.5" customHeight="1">
      <c r="B20" s="37" t="s">
        <v>10</v>
      </c>
      <c r="C20" s="38"/>
    </row>
    <row r="21" spans="2:3" ht="12" customHeight="1">
      <c r="B21" s="13" t="s">
        <v>1</v>
      </c>
      <c r="C21" s="15"/>
    </row>
    <row r="22" spans="2:3" ht="12" customHeight="1">
      <c r="B22" s="14" t="s">
        <v>26</v>
      </c>
      <c r="C22" s="16">
        <v>55412.2</v>
      </c>
    </row>
    <row r="23" spans="2:3" ht="12" customHeight="1">
      <c r="B23" s="17" t="s">
        <v>27</v>
      </c>
      <c r="C23" s="18">
        <v>2898.41</v>
      </c>
    </row>
    <row r="24" spans="2:3" ht="12" customHeight="1">
      <c r="B24" s="17" t="s">
        <v>28</v>
      </c>
      <c r="C24" s="33">
        <v>5522.96</v>
      </c>
    </row>
    <row r="25" spans="2:3" ht="12" customHeight="1">
      <c r="B25" s="17" t="s">
        <v>29</v>
      </c>
      <c r="C25" s="19">
        <f>405.33+3697.19</f>
        <v>4102.5200000000004</v>
      </c>
    </row>
    <row r="26" spans="2:3" ht="12" customHeight="1">
      <c r="B26" s="17" t="s">
        <v>30</v>
      </c>
      <c r="C26" s="19">
        <f>48000+10092+18500+2000+1817.2+1016+11000</f>
        <v>92425.2</v>
      </c>
    </row>
    <row r="27" spans="2:3" ht="12" customHeight="1">
      <c r="B27" s="17" t="s">
        <v>31</v>
      </c>
      <c r="C27" s="20">
        <f>468.12+2719.02</f>
        <v>3187.14</v>
      </c>
    </row>
    <row r="28" spans="2:3" ht="12" customHeight="1">
      <c r="B28" s="17" t="s">
        <v>53</v>
      </c>
      <c r="C28" s="19">
        <f>12148.8</f>
        <v>12148.8</v>
      </c>
    </row>
    <row r="29" spans="2:3" ht="12" customHeight="1">
      <c r="B29" s="17" t="s">
        <v>32</v>
      </c>
      <c r="C29" s="19">
        <f>27977.75</f>
        <v>27977.75</v>
      </c>
    </row>
    <row r="30" spans="2:3" ht="12" customHeight="1">
      <c r="B30" s="17" t="s">
        <v>33</v>
      </c>
      <c r="C30" s="33">
        <v>59468.04</v>
      </c>
    </row>
    <row r="31" spans="2:3" ht="12" customHeight="1">
      <c r="B31" s="17" t="s">
        <v>24</v>
      </c>
      <c r="C31" s="32">
        <v>1649.84</v>
      </c>
    </row>
    <row r="32" spans="2:3" ht="12" customHeight="1">
      <c r="B32" s="17" t="s">
        <v>25</v>
      </c>
      <c r="C32" s="33">
        <v>6576.48</v>
      </c>
    </row>
    <row r="33" spans="2:3" ht="12" customHeight="1">
      <c r="B33" s="17" t="s">
        <v>16</v>
      </c>
      <c r="C33" s="34">
        <v>6265.75</v>
      </c>
    </row>
    <row r="34" spans="2:3" ht="12" customHeight="1">
      <c r="B34" s="17" t="s">
        <v>17</v>
      </c>
      <c r="C34" s="33">
        <f>7358.58+20881.7+100+303</f>
        <v>28643.279999999999</v>
      </c>
    </row>
    <row r="35" spans="2:3" ht="12" customHeight="1">
      <c r="B35" s="17" t="s">
        <v>18</v>
      </c>
      <c r="C35" s="33">
        <f>3117.01+23337.21+1110.67</f>
        <v>27564.89</v>
      </c>
    </row>
    <row r="36" spans="2:3" ht="12" customHeight="1">
      <c r="B36" s="17" t="s">
        <v>19</v>
      </c>
      <c r="C36" s="33">
        <f>6888.58+2076.15</f>
        <v>8964.73</v>
      </c>
    </row>
    <row r="37" spans="2:3" ht="12" customHeight="1">
      <c r="B37" s="17" t="s">
        <v>54</v>
      </c>
      <c r="C37" s="19">
        <v>19000</v>
      </c>
    </row>
    <row r="38" spans="2:3" ht="12" customHeight="1">
      <c r="B38" s="17" t="s">
        <v>48</v>
      </c>
      <c r="C38" s="19">
        <v>36853.1</v>
      </c>
    </row>
    <row r="39" spans="2:3" ht="28.5" customHeight="1">
      <c r="B39" s="8" t="s">
        <v>11</v>
      </c>
      <c r="C39" s="9"/>
    </row>
    <row r="40" spans="2:3" ht="12" customHeight="1">
      <c r="B40" s="17" t="s">
        <v>50</v>
      </c>
      <c r="C40" s="22">
        <f>10000+2500+7000+9000+3000</f>
        <v>31500</v>
      </c>
    </row>
    <row r="41" spans="2:3" ht="12" customHeight="1">
      <c r="B41" s="17" t="s">
        <v>42</v>
      </c>
      <c r="C41" s="22">
        <f>11770.5</f>
        <v>11770.5</v>
      </c>
    </row>
    <row r="42" spans="2:3" ht="12" customHeight="1">
      <c r="B42" s="17" t="s">
        <v>49</v>
      </c>
      <c r="C42" s="22">
        <f>200886</f>
        <v>200886</v>
      </c>
    </row>
    <row r="43" spans="2:3" ht="12" customHeight="1">
      <c r="B43" s="17" t="s">
        <v>52</v>
      </c>
      <c r="C43" s="22">
        <f>2648+2600+2314.5</f>
        <v>7562.5</v>
      </c>
    </row>
    <row r="44" spans="2:3" ht="12" customHeight="1">
      <c r="B44" s="17" t="s">
        <v>44</v>
      </c>
      <c r="C44" s="22">
        <f>10187</f>
        <v>10187</v>
      </c>
    </row>
    <row r="45" spans="2:3" ht="12" customHeight="1">
      <c r="B45" s="17" t="s">
        <v>46</v>
      </c>
      <c r="C45" s="22">
        <f>4583+3685+6787+5872+2485</f>
        <v>23412</v>
      </c>
    </row>
    <row r="46" spans="2:3" ht="12" customHeight="1">
      <c r="B46" s="17" t="s">
        <v>45</v>
      </c>
      <c r="C46" s="22">
        <f>9461.88</f>
        <v>9461.8799999999992</v>
      </c>
    </row>
    <row r="47" spans="2:3" ht="12" customHeight="1">
      <c r="B47" s="17" t="s">
        <v>47</v>
      </c>
      <c r="C47" s="22">
        <f>4389.96</f>
        <v>4389.96</v>
      </c>
    </row>
    <row r="48" spans="2:3" ht="12" customHeight="1">
      <c r="B48" s="17" t="s">
        <v>43</v>
      </c>
      <c r="C48" s="22">
        <f>21126</f>
        <v>21126</v>
      </c>
    </row>
    <row r="49" spans="2:3" ht="12" customHeight="1">
      <c r="B49" s="17" t="s">
        <v>51</v>
      </c>
      <c r="C49" s="22">
        <f>18739+6198.4</f>
        <v>24937.4</v>
      </c>
    </row>
    <row r="50" spans="2:3" ht="24.75" customHeight="1">
      <c r="B50" s="10" t="s">
        <v>40</v>
      </c>
      <c r="C50" s="24">
        <f>C12+C14+C17-C16</f>
        <v>-202046.62000000005</v>
      </c>
    </row>
    <row r="51" spans="2:3" ht="26.25" customHeight="1">
      <c r="B51" s="11" t="s">
        <v>41</v>
      </c>
      <c r="C51" s="24">
        <f>C15+C19-C22-C23-C25-C24-C26-C27-C28-C29-C30-C31-C32-C33-C34-C35-C36-C38-C37-C40-C41-C42-C43-C44-C45-C46-C47-C48-C49</f>
        <v>-285111.66000000009</v>
      </c>
    </row>
    <row r="52" spans="2:3" ht="12" customHeight="1">
      <c r="B52" s="12" t="s">
        <v>12</v>
      </c>
      <c r="C52" s="7"/>
    </row>
    <row r="53" spans="2:3" ht="12" customHeight="1">
      <c r="B53" s="7" t="s">
        <v>13</v>
      </c>
      <c r="C53" s="7"/>
    </row>
    <row r="54" spans="2:3" ht="12" customHeight="1">
      <c r="B54" s="12" t="s">
        <v>14</v>
      </c>
      <c r="C54" s="7"/>
    </row>
    <row r="55" spans="2:3" ht="12" customHeight="1">
      <c r="B55" s="21" t="s">
        <v>23</v>
      </c>
      <c r="C55" s="23">
        <f>C51+C12</f>
        <v>-311107.00000000012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2019-03-28T12:58:49Z</dcterms:modified>
</cp:coreProperties>
</file>