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2" i="1"/>
  <c r="J41"/>
  <c r="J44" s="1"/>
  <c r="J40"/>
  <c r="J39"/>
  <c r="J38"/>
  <c r="J37"/>
  <c r="J33"/>
  <c r="J32"/>
  <c r="J31"/>
  <c r="J30"/>
  <c r="J28"/>
  <c r="J27"/>
  <c r="J26"/>
  <c r="J25"/>
  <c r="J24"/>
  <c r="J22"/>
  <c r="J21"/>
  <c r="J20"/>
  <c r="J19"/>
  <c r="J18"/>
  <c r="J17"/>
  <c r="J12"/>
  <c r="J11"/>
  <c r="J13" s="1"/>
  <c r="J10"/>
  <c r="J9"/>
  <c r="J48" l="1"/>
  <c r="J45"/>
  <c r="J46" s="1"/>
</calcChain>
</file>

<file path=xl/sharedStrings.xml><?xml version="1.0" encoding="utf-8"?>
<sst xmlns="http://schemas.openxmlformats.org/spreadsheetml/2006/main" count="68" uniqueCount="66">
  <si>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</si>
  <si>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</si>
  <si>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</si>
  <si>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</si>
  <si>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жилым домом в период с 01.01.2013г.по 31.12.2013г.</t>
  </si>
  <si>
    <t>1)</t>
  </si>
  <si>
    <t xml:space="preserve">Адрес дома:  ул.Октябрьская, д.40 </t>
  </si>
  <si>
    <t xml:space="preserve">2) </t>
  </si>
  <si>
    <t>Площадь дома:     834,9 кв.м</t>
  </si>
  <si>
    <t>3)</t>
  </si>
  <si>
    <t>Дата принятия в управление: 01.10.2013г.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</si>
  <si>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</si>
  <si>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</si>
  <si>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</si>
  <si>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</si>
  <si>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</si>
  <si>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</si>
  <si>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</si>
  <si>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</si>
  <si>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</si>
  <si>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</si>
  <si>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 xml:space="preserve">Задолженность собственников и нанимателей по данным услугам на 01.01.2014г.                                      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</si>
  <si>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</si>
  <si>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</si>
  <si>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</si>
  <si>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</si>
  <si>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</si>
  <si>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</si>
  <si>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Санит.содерж.(убор.придомов.тер.…., уборка контейнерной площадки)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</si>
  <si>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</si>
  <si>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</si>
  <si>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</si>
  <si>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</si>
  <si>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МПП ВКХ Водоканал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</si>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</sst>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31" workbookViewId="0">
      <selection activeCell="E55" sqref="E55"/>
    </sheetView>
  </sheetViews>
  <sheetFormatPr defaultRowHeight="12.75" customHeight="1"/>
  <cols>
    <col min="1" max="1" width="4.85546875" customWidth="1"/>
    <col min="9" max="9" width="12" customWidth="1"/>
    <col min="10" max="10" width="12.140625" customWidth="1"/>
  </cols>
  <sheetData>
    <row r="1" spans="1:12" ht="12.75" customHeight="1">
      <c r="D1" s="2" t="s">
        <v>1</v>
      </c>
      <c r="J1" s="1"/>
    </row>
    <row r="2" spans="1:12" ht="12.75" customHeight="1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4</v>
      </c>
      <c r="D3" s="7"/>
      <c r="E3" s="7"/>
      <c r="F3" s="7"/>
      <c r="G3" s="7"/>
    </row>
    <row r="4" spans="1:12" ht="12.75" customHeight="1">
      <c r="A4" s="8" t="s">
        <v>5</v>
      </c>
      <c r="B4" s="9" t="s">
        <v>6</v>
      </c>
      <c r="C4" s="9"/>
      <c r="D4" s="9"/>
      <c r="E4" s="9"/>
      <c r="F4" s="10"/>
    </row>
    <row r="5" spans="1:12" ht="12.75" customHeight="1">
      <c r="A5" s="8" t="s">
        <v>7</v>
      </c>
      <c r="B5" s="30" t="s">
        <v>8</v>
      </c>
      <c r="C5" s="30"/>
      <c r="D5" s="30"/>
      <c r="E5" s="11"/>
      <c r="F5" s="11"/>
      <c r="G5" s="12"/>
      <c r="H5" s="12"/>
      <c r="I5" s="12"/>
      <c r="J5" s="12"/>
    </row>
    <row r="6" spans="1:12" ht="12.75" customHeight="1">
      <c r="A6" s="8" t="s">
        <v>9</v>
      </c>
      <c r="B6" s="9" t="s">
        <v>10</v>
      </c>
      <c r="C6" s="9"/>
      <c r="D6" s="9"/>
      <c r="E6" s="10"/>
      <c r="F6" s="10"/>
    </row>
    <row r="7" spans="1:12" ht="12.75" customHeight="1">
      <c r="A7" s="13" t="s">
        <v>11</v>
      </c>
      <c r="B7" s="14" t="s">
        <v>12</v>
      </c>
      <c r="C7" s="14"/>
      <c r="D7" s="14"/>
      <c r="E7" s="14"/>
      <c r="F7" s="14"/>
      <c r="G7" s="14"/>
      <c r="H7" s="14"/>
      <c r="I7" s="15"/>
      <c r="J7" s="5"/>
    </row>
    <row r="8" spans="1:12" ht="12.75" customHeight="1">
      <c r="A8" s="8"/>
      <c r="B8" s="16" t="s">
        <v>13</v>
      </c>
      <c r="C8" s="9"/>
      <c r="D8" s="9"/>
      <c r="E8" s="9"/>
      <c r="F8" s="9"/>
      <c r="G8" s="9"/>
      <c r="H8" s="9"/>
      <c r="I8" s="9"/>
      <c r="J8" s="7">
        <v>0</v>
      </c>
    </row>
    <row r="9" spans="1:12" ht="12.75" customHeight="1">
      <c r="A9" s="10" t="s">
        <v>14</v>
      </c>
      <c r="B9" s="17" t="s">
        <v>15</v>
      </c>
      <c r="C9" s="10"/>
      <c r="D9" s="10"/>
      <c r="E9" s="10"/>
      <c r="F9" s="10"/>
      <c r="G9" s="10"/>
      <c r="H9" s="18"/>
      <c r="I9" s="19"/>
      <c r="J9" s="20">
        <f>J10</f>
        <v>12269.06</v>
      </c>
      <c r="K9" s="20"/>
      <c r="L9" s="20"/>
    </row>
    <row r="10" spans="1:12" ht="12.75" customHeight="1">
      <c r="A10" s="10" t="s">
        <v>16</v>
      </c>
      <c r="B10" s="8" t="s">
        <v>17</v>
      </c>
      <c r="C10" s="10"/>
      <c r="D10" s="10"/>
      <c r="E10" s="10"/>
      <c r="F10" s="10"/>
      <c r="G10" s="10"/>
      <c r="H10" s="18"/>
      <c r="I10" s="19"/>
      <c r="J10" s="21">
        <f>7402.91+4866.15</f>
        <v>12269.06</v>
      </c>
      <c r="K10" s="21"/>
      <c r="L10" s="21"/>
    </row>
    <row r="11" spans="1:12" ht="12.75" customHeight="1">
      <c r="A11" s="22" t="s">
        <v>18</v>
      </c>
      <c r="B11" s="17" t="s">
        <v>19</v>
      </c>
      <c r="C11" s="10"/>
      <c r="D11" s="10"/>
      <c r="E11" s="10"/>
      <c r="F11" s="10"/>
      <c r="G11" s="10"/>
      <c r="H11" s="18"/>
      <c r="I11" s="19"/>
      <c r="J11" s="20">
        <f>J12</f>
        <v>10310.25</v>
      </c>
      <c r="K11" s="20"/>
      <c r="L11" s="20"/>
    </row>
    <row r="12" spans="1:12" ht="12.75" customHeight="1">
      <c r="A12" s="10" t="s">
        <v>16</v>
      </c>
      <c r="B12" s="8" t="s">
        <v>20</v>
      </c>
      <c r="C12" s="10"/>
      <c r="D12" s="10"/>
      <c r="E12" s="10"/>
      <c r="F12" s="10"/>
      <c r="G12" s="10"/>
      <c r="H12" s="18"/>
      <c r="I12" s="19"/>
      <c r="J12" s="21">
        <f>6450.87+3859.38</f>
        <v>10310.25</v>
      </c>
      <c r="K12" s="21"/>
      <c r="L12" s="21"/>
    </row>
    <row r="13" spans="1:12" ht="12.75" customHeight="1">
      <c r="A13" s="10"/>
      <c r="B13" s="16" t="s">
        <v>21</v>
      </c>
      <c r="C13" s="9"/>
      <c r="D13" s="9"/>
      <c r="E13" s="9"/>
      <c r="F13" s="9"/>
      <c r="G13" s="9"/>
      <c r="H13" s="9"/>
      <c r="I13" s="9"/>
      <c r="J13" s="20">
        <f>J8+J11-J9</f>
        <v>-1958.8099999999995</v>
      </c>
      <c r="K13" s="20"/>
      <c r="L13" s="20"/>
    </row>
    <row r="14" spans="1:12" ht="12.75" customHeight="1">
      <c r="A14" s="10"/>
      <c r="B14" s="31" t="s">
        <v>3</v>
      </c>
      <c r="C14" s="31"/>
      <c r="D14" s="31"/>
      <c r="E14" s="31"/>
      <c r="F14" s="31"/>
      <c r="G14" s="31"/>
      <c r="H14" s="31"/>
      <c r="I14" s="10"/>
      <c r="J14" s="10"/>
    </row>
    <row r="15" spans="1:12" ht="12.75" customHeight="1">
      <c r="A15" s="10"/>
      <c r="B15" s="22" t="s">
        <v>0</v>
      </c>
      <c r="C15" s="10"/>
      <c r="D15" s="10"/>
      <c r="E15" s="10"/>
      <c r="F15" s="10"/>
      <c r="G15" s="10"/>
      <c r="H15" s="10"/>
      <c r="I15" s="10"/>
      <c r="J15" s="10"/>
    </row>
    <row r="16" spans="1:12" ht="12.75" customHeight="1">
      <c r="A16" s="10" t="s">
        <v>22</v>
      </c>
      <c r="B16" s="10"/>
      <c r="C16" s="10"/>
      <c r="D16" s="10"/>
      <c r="E16" s="10"/>
      <c r="F16" s="10"/>
      <c r="G16" s="10"/>
      <c r="H16" s="10"/>
      <c r="I16" s="10"/>
      <c r="J16" s="5"/>
    </row>
    <row r="17" spans="1:14" ht="12.75" customHeight="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23">
        <f>1006.57+763.04</f>
        <v>1769.6100000000001</v>
      </c>
      <c r="M17" s="24"/>
      <c r="N17" s="24"/>
    </row>
    <row r="18" spans="1:14" ht="12.75" customHeight="1">
      <c r="A18" s="10" t="s">
        <v>24</v>
      </c>
      <c r="B18" s="10"/>
      <c r="C18" s="10"/>
      <c r="D18" s="10"/>
      <c r="E18" s="10"/>
      <c r="F18" s="10"/>
      <c r="G18" s="10"/>
      <c r="H18" s="10"/>
      <c r="I18" s="10"/>
      <c r="J18" s="25">
        <f>318.4+150.82</f>
        <v>469.21999999999997</v>
      </c>
      <c r="K18" s="24"/>
    </row>
    <row r="19" spans="1:14" ht="12.75" customHeight="1">
      <c r="A19" s="10" t="s">
        <v>25</v>
      </c>
      <c r="B19" s="10"/>
      <c r="C19" s="10"/>
      <c r="D19" s="10"/>
      <c r="E19" s="10"/>
      <c r="F19" s="10"/>
      <c r="G19" s="10"/>
      <c r="H19" s="10"/>
      <c r="I19" s="10"/>
      <c r="J19" s="6">
        <f>134.06+92.17</f>
        <v>226.23000000000002</v>
      </c>
    </row>
    <row r="20" spans="1:14" ht="12.75" customHeight="1">
      <c r="A20" s="10" t="s">
        <v>26</v>
      </c>
      <c r="B20" s="10"/>
      <c r="C20" s="10"/>
      <c r="D20" s="10"/>
      <c r="E20" s="10"/>
      <c r="F20" s="10"/>
      <c r="G20" s="10"/>
      <c r="H20" s="10"/>
      <c r="I20" s="10"/>
      <c r="J20" s="6">
        <f>368.68+175.96</f>
        <v>544.64</v>
      </c>
      <c r="K20" s="24"/>
    </row>
    <row r="21" spans="1:14" ht="12.75" customHeight="1">
      <c r="A21" s="10" t="s">
        <v>27</v>
      </c>
      <c r="B21" s="10"/>
      <c r="C21" s="10"/>
      <c r="D21" s="10"/>
      <c r="E21" s="10"/>
      <c r="F21" s="10"/>
      <c r="G21" s="10"/>
      <c r="H21" s="10"/>
      <c r="I21" s="10"/>
      <c r="J21" s="23">
        <f>201.1+201.1</f>
        <v>402.2</v>
      </c>
      <c r="K21" s="24"/>
      <c r="L21" s="24"/>
    </row>
    <row r="22" spans="1:14" ht="12.75" customHeight="1">
      <c r="A22" s="10" t="s">
        <v>28</v>
      </c>
      <c r="B22" s="10"/>
      <c r="C22" s="10"/>
      <c r="D22" s="10"/>
      <c r="E22" s="10"/>
      <c r="F22" s="10"/>
      <c r="G22" s="10"/>
      <c r="H22" s="10"/>
      <c r="I22" s="10"/>
      <c r="J22" s="26">
        <f>1991.83+1401.95</f>
        <v>3393.7799999999997</v>
      </c>
      <c r="K22" s="24"/>
      <c r="L22" s="24"/>
    </row>
    <row r="23" spans="1:14" ht="12.75" customHeight="1">
      <c r="A23" s="10" t="s">
        <v>29</v>
      </c>
      <c r="B23" s="10"/>
      <c r="C23" s="10"/>
      <c r="D23" s="10"/>
      <c r="E23" s="10"/>
      <c r="F23" s="10"/>
      <c r="G23" s="10"/>
      <c r="H23" s="10"/>
      <c r="I23" s="10"/>
      <c r="J23" s="23"/>
    </row>
    <row r="24" spans="1:14" ht="12.75" customHeight="1">
      <c r="A24" s="10" t="s">
        <v>30</v>
      </c>
      <c r="B24" s="10"/>
      <c r="C24" s="10"/>
      <c r="D24" s="10"/>
      <c r="E24" s="10"/>
      <c r="F24" s="10"/>
      <c r="G24" s="10"/>
      <c r="H24" s="10"/>
      <c r="I24" s="10"/>
      <c r="J24" s="23">
        <f>502.74+251.37</f>
        <v>754.11</v>
      </c>
    </row>
    <row r="25" spans="1:14" ht="12.75" customHeight="1">
      <c r="A25" s="10" t="s">
        <v>31</v>
      </c>
      <c r="B25" s="10"/>
      <c r="C25" s="10"/>
      <c r="D25" s="10"/>
      <c r="E25" s="10"/>
      <c r="F25" s="10"/>
      <c r="G25" s="10"/>
      <c r="H25" s="10"/>
      <c r="I25" s="10"/>
      <c r="J25" s="6">
        <f>955.21+695.46</f>
        <v>1650.67</v>
      </c>
      <c r="L25" s="24"/>
    </row>
    <row r="26" spans="1:14" ht="12.75" customHeight="1">
      <c r="A26" s="10" t="s">
        <v>32</v>
      </c>
      <c r="B26" s="10"/>
      <c r="C26" s="10"/>
      <c r="D26" s="10"/>
      <c r="E26" s="10"/>
      <c r="F26" s="10"/>
      <c r="G26" s="10"/>
      <c r="H26" s="10"/>
      <c r="I26" s="10"/>
      <c r="J26" s="23">
        <f>100.55+60</f>
        <v>160.55000000000001</v>
      </c>
      <c r="L26" s="24"/>
    </row>
    <row r="27" spans="1:14" ht="12.75" customHeight="1">
      <c r="A27" s="10" t="s">
        <v>33</v>
      </c>
      <c r="B27" s="10"/>
      <c r="C27" s="10"/>
      <c r="D27" s="10"/>
      <c r="E27" s="10"/>
      <c r="F27" s="10"/>
      <c r="G27" s="10"/>
      <c r="H27" s="10"/>
      <c r="I27" s="10"/>
      <c r="J27" s="25">
        <f>144.67+72.3</f>
        <v>216.96999999999997</v>
      </c>
      <c r="L27" s="24"/>
    </row>
    <row r="28" spans="1:14" ht="12.75" customHeight="1">
      <c r="A28" s="10" t="s">
        <v>34</v>
      </c>
      <c r="B28" s="10"/>
      <c r="C28" s="10"/>
      <c r="D28" s="10"/>
      <c r="E28" s="10"/>
      <c r="F28" s="10"/>
      <c r="G28" s="10"/>
      <c r="H28" s="10"/>
      <c r="I28" s="10"/>
      <c r="J28" s="23">
        <f>163.44+81.72</f>
        <v>245.16</v>
      </c>
    </row>
    <row r="29" spans="1:14" ht="12.75" customHeight="1">
      <c r="A29" s="10" t="s">
        <v>35</v>
      </c>
      <c r="B29" s="10"/>
      <c r="C29" s="10"/>
      <c r="D29" s="10"/>
      <c r="E29" s="10"/>
      <c r="F29" s="10"/>
      <c r="G29" s="10"/>
      <c r="H29" s="10"/>
      <c r="I29" s="10"/>
      <c r="J29" s="23"/>
    </row>
    <row r="30" spans="1:14" ht="12.75" customHeight="1">
      <c r="A30" s="10" t="s">
        <v>36</v>
      </c>
      <c r="B30" s="10"/>
      <c r="C30" s="10"/>
      <c r="D30" s="10"/>
      <c r="E30" s="10"/>
      <c r="F30" s="10"/>
      <c r="G30" s="10"/>
      <c r="H30" s="10"/>
      <c r="I30" s="10"/>
      <c r="J30" s="23">
        <f>212.52+283.67</f>
        <v>496.19000000000005</v>
      </c>
    </row>
    <row r="31" spans="1:14" ht="12.75" customHeight="1">
      <c r="A31" s="10" t="s">
        <v>37</v>
      </c>
      <c r="B31" s="10"/>
      <c r="C31" s="10"/>
      <c r="D31" s="10"/>
      <c r="E31" s="10"/>
      <c r="F31" s="10"/>
      <c r="G31" s="10"/>
      <c r="H31" s="10"/>
      <c r="I31" s="10"/>
      <c r="J31" s="23">
        <f>454.03+198.66</f>
        <v>652.68999999999994</v>
      </c>
    </row>
    <row r="32" spans="1:14" ht="12.75" customHeight="1">
      <c r="A32" s="10" t="s">
        <v>38</v>
      </c>
      <c r="B32" s="10"/>
      <c r="C32" s="10"/>
      <c r="D32" s="10"/>
      <c r="E32" s="10"/>
      <c r="F32" s="10"/>
      <c r="G32" s="10"/>
      <c r="H32" s="10"/>
      <c r="I32" s="10"/>
      <c r="J32" s="23">
        <f>141.92+111.15</f>
        <v>253.07</v>
      </c>
    </row>
    <row r="33" spans="1:14" ht="12.75" customHeight="1">
      <c r="A33" s="10" t="s">
        <v>39</v>
      </c>
      <c r="B33" s="10"/>
      <c r="C33" s="10"/>
      <c r="D33" s="10"/>
      <c r="E33" s="10"/>
      <c r="F33" s="10"/>
      <c r="G33" s="10"/>
      <c r="H33" s="10"/>
      <c r="I33" s="10"/>
      <c r="J33" s="23">
        <f>606.64+427.33</f>
        <v>1033.97</v>
      </c>
      <c r="M33" s="24"/>
      <c r="N33" s="24"/>
    </row>
    <row r="34" spans="1:14" ht="12.75" customHeight="1">
      <c r="A34" s="15" t="s">
        <v>40</v>
      </c>
      <c r="B34" s="15" t="s">
        <v>41</v>
      </c>
      <c r="C34" s="15"/>
      <c r="D34" s="15"/>
      <c r="E34" s="15"/>
      <c r="F34" s="15"/>
      <c r="G34" s="15"/>
      <c r="H34" s="15"/>
      <c r="I34" s="10"/>
      <c r="J34" s="6"/>
    </row>
    <row r="35" spans="1:14" ht="12.75" customHeight="1">
      <c r="A35" s="10"/>
      <c r="B35" s="22" t="s">
        <v>42</v>
      </c>
      <c r="C35" s="22"/>
      <c r="D35" s="22"/>
      <c r="E35" s="22"/>
      <c r="F35" s="22"/>
      <c r="G35" s="22"/>
      <c r="H35" s="10"/>
      <c r="I35" s="10"/>
      <c r="J35" s="4">
        <v>0</v>
      </c>
      <c r="K35" s="4"/>
      <c r="L35" s="27"/>
    </row>
    <row r="36" spans="1:14" ht="12.75" customHeight="1">
      <c r="A36" s="10"/>
      <c r="B36" s="16" t="s">
        <v>13</v>
      </c>
      <c r="C36" s="9"/>
      <c r="D36" s="9"/>
      <c r="E36" s="9"/>
      <c r="F36" s="9"/>
      <c r="G36" s="9"/>
      <c r="H36" s="9"/>
      <c r="I36" s="9"/>
      <c r="J36" s="28">
        <v>0</v>
      </c>
      <c r="K36" s="28"/>
      <c r="L36" s="27"/>
    </row>
    <row r="37" spans="1:14" ht="12.75" customHeight="1">
      <c r="A37" s="10" t="s">
        <v>43</v>
      </c>
      <c r="B37" s="10" t="s">
        <v>44</v>
      </c>
      <c r="C37" s="10"/>
      <c r="D37" s="10"/>
      <c r="E37" s="10"/>
      <c r="F37" s="10"/>
      <c r="G37" s="10"/>
      <c r="H37" s="10"/>
      <c r="I37" s="10"/>
      <c r="J37" s="23">
        <f>2631.01+1809.86</f>
        <v>4440.87</v>
      </c>
    </row>
    <row r="38" spans="1:14" ht="12.75" customHeight="1">
      <c r="A38" s="10" t="s">
        <v>45</v>
      </c>
      <c r="B38" s="10" t="s">
        <v>46</v>
      </c>
      <c r="C38" s="10"/>
      <c r="D38" s="10"/>
      <c r="E38" s="10"/>
      <c r="F38" s="10"/>
      <c r="G38" s="10"/>
      <c r="H38" s="10"/>
      <c r="I38" s="10"/>
      <c r="J38" s="6">
        <f>50.47+41.48</f>
        <v>91.949999999999989</v>
      </c>
    </row>
    <row r="39" spans="1:14" ht="12.75" customHeight="1">
      <c r="A39" s="10" t="s">
        <v>47</v>
      </c>
      <c r="B39" s="10" t="s">
        <v>48</v>
      </c>
      <c r="C39" s="10"/>
      <c r="D39" s="10"/>
      <c r="E39" s="10"/>
      <c r="F39" s="10"/>
      <c r="G39" s="10"/>
      <c r="H39" s="10"/>
      <c r="I39" s="10"/>
      <c r="J39" s="23">
        <f>26.31+18.1</f>
        <v>44.41</v>
      </c>
      <c r="L39" s="24"/>
    </row>
    <row r="40" spans="1:14" ht="12.75" customHeight="1">
      <c r="A40" s="10" t="s">
        <v>49</v>
      </c>
      <c r="B40" s="10" t="s">
        <v>50</v>
      </c>
      <c r="C40" s="10"/>
      <c r="D40" s="10"/>
      <c r="E40" s="10"/>
      <c r="F40" s="10"/>
      <c r="G40" s="10"/>
      <c r="H40" s="10"/>
      <c r="I40" s="10"/>
      <c r="J40" s="23">
        <f>263.1+201.1</f>
        <v>464.20000000000005</v>
      </c>
      <c r="K40" s="24"/>
      <c r="L40" s="24"/>
      <c r="M40" s="24"/>
    </row>
    <row r="41" spans="1:14" ht="12.75" customHeight="1">
      <c r="A41" s="10" t="s">
        <v>51</v>
      </c>
      <c r="B41" s="10" t="s">
        <v>52</v>
      </c>
      <c r="C41" s="10"/>
      <c r="D41" s="10"/>
      <c r="E41" s="10"/>
      <c r="F41" s="10"/>
      <c r="G41" s="10"/>
      <c r="H41" s="10"/>
      <c r="I41" s="10"/>
      <c r="J41" s="6">
        <f>2294.08+1440.29</f>
        <v>3734.37</v>
      </c>
    </row>
    <row r="42" spans="1:14" ht="12.75" customHeight="1">
      <c r="A42" s="10" t="s">
        <v>53</v>
      </c>
      <c r="B42" s="10" t="s">
        <v>54</v>
      </c>
      <c r="C42" s="10"/>
      <c r="D42" s="10"/>
      <c r="E42" s="10"/>
      <c r="F42" s="10"/>
      <c r="G42" s="10"/>
      <c r="H42" s="10"/>
      <c r="I42" s="10"/>
      <c r="J42" s="27">
        <f>J43</f>
        <v>0</v>
      </c>
      <c r="K42" s="27"/>
      <c r="L42" s="27"/>
    </row>
    <row r="43" spans="1:14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23"/>
    </row>
    <row r="44" spans="1:14" ht="12.75" customHeight="1">
      <c r="A44" s="10" t="s">
        <v>55</v>
      </c>
      <c r="B44" s="22" t="s">
        <v>56</v>
      </c>
      <c r="C44" s="22"/>
      <c r="D44" s="22"/>
      <c r="E44" s="22"/>
      <c r="F44" s="22"/>
      <c r="G44" s="10"/>
      <c r="H44" s="10"/>
      <c r="I44" s="10"/>
      <c r="J44" s="27">
        <f>J35+J41-J42-J38-J39-J40</f>
        <v>3133.8100000000004</v>
      </c>
      <c r="K44" s="27"/>
      <c r="L44" s="27"/>
    </row>
    <row r="45" spans="1:14" ht="12.75" customHeight="1">
      <c r="A45" s="10" t="s">
        <v>57</v>
      </c>
      <c r="B45" s="16" t="s">
        <v>58</v>
      </c>
      <c r="C45" s="9"/>
      <c r="D45" s="9"/>
      <c r="E45" s="9"/>
      <c r="F45" s="9"/>
      <c r="G45" s="9"/>
      <c r="H45" s="9"/>
      <c r="I45" s="9"/>
      <c r="J45" s="27">
        <f>J41++J36-J37</f>
        <v>-706.5</v>
      </c>
      <c r="K45" s="27"/>
      <c r="L45" s="27"/>
    </row>
    <row r="46" spans="1:14" ht="12.75" customHeight="1">
      <c r="A46" s="22" t="s">
        <v>59</v>
      </c>
      <c r="B46" s="22" t="s">
        <v>60</v>
      </c>
      <c r="C46" s="22"/>
      <c r="D46" s="22"/>
      <c r="E46" s="22"/>
      <c r="F46" s="22"/>
      <c r="G46" s="22"/>
      <c r="H46" s="22"/>
      <c r="I46" s="22"/>
      <c r="J46" s="29">
        <f>J13+J45</f>
        <v>-2665.3099999999995</v>
      </c>
      <c r="K46" s="29"/>
      <c r="L46" s="29"/>
    </row>
    <row r="47" spans="1:14" ht="12.75" customHeight="1">
      <c r="A47" s="3" t="s">
        <v>61</v>
      </c>
      <c r="B47" s="3" t="s">
        <v>62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ht="12.75" customHeight="1">
      <c r="A48" s="10"/>
      <c r="B48" s="3" t="s">
        <v>63</v>
      </c>
      <c r="C48" s="3"/>
      <c r="D48" s="3"/>
      <c r="E48" s="3"/>
      <c r="F48" s="3"/>
      <c r="G48" s="3"/>
      <c r="H48" s="10"/>
      <c r="I48" s="10"/>
      <c r="J48" s="20">
        <f>J44+J13</f>
        <v>1175.0000000000009</v>
      </c>
      <c r="K48" s="20"/>
      <c r="L48" s="20"/>
    </row>
    <row r="49" spans="1:10" ht="12.75" customHeight="1">
      <c r="A49" s="10"/>
      <c r="B49" s="3" t="s">
        <v>64</v>
      </c>
      <c r="C49" s="22"/>
      <c r="D49" s="22"/>
      <c r="E49" s="22"/>
      <c r="F49" s="22"/>
      <c r="G49" s="22"/>
      <c r="H49" s="22"/>
      <c r="I49" s="22"/>
      <c r="J49" s="5"/>
    </row>
    <row r="50" spans="1:10" ht="12.75" customHeight="1">
      <c r="A50" s="10"/>
      <c r="B50" s="3" t="s">
        <v>65</v>
      </c>
      <c r="C50" s="3"/>
      <c r="D50" s="3"/>
      <c r="E50" s="3"/>
      <c r="F50" s="3"/>
      <c r="G50" s="3"/>
      <c r="H50" s="3"/>
      <c r="I50" s="22"/>
      <c r="J50" s="5"/>
    </row>
  </sheetData>
  <mergeCells count="2">
    <mergeCell ref="B5:D5"/>
    <mergeCell ref="B14:H14"/>
  </mergeCells>
  <pageMargins left="0.32" right="0.41" top="0.33" bottom="0.3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2014-03-26T14:15:47Z</dcterms:modified>
</cp:coreProperties>
</file>