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37" i="5" l="1"/>
  <c r="C36" i="5"/>
  <c r="C35" i="5"/>
  <c r="C34" i="5"/>
  <c r="C33" i="5"/>
  <c r="C32" i="5"/>
  <c r="C13" i="5"/>
  <c r="C12" i="5"/>
  <c r="C11" i="5"/>
  <c r="C9" i="5"/>
  <c r="C38" i="5" l="1"/>
  <c r="C14" i="5" l="1"/>
  <c r="C39" i="5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<sst xmlns="http://schemas.openxmlformats.org/spreadsheetml/2006/main" count="42" uniqueCount="42">
  <si>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</si>
  <si>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</si>
  <si>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</si>
  <si>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</si>
  <si>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</si>
  <si>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</si>
  <si>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</si>
  <si>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</si>
  <si>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1)        Адрес дома:    ул.Тургенева, д.22а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</si>
  <si>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</si>
  <si>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</si>
  <si>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</si>
  <si>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</si>
  <si>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</si>
  <si>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</si>
  <si>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</si>
  <si>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</si>
  <si>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</si>
  <si>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</si>
  <si>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</si>
  <si>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</si>
  <si>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</si>
  <si>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</si>
  <si>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</si>
  <si>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</si>
  <si>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</si>
  <si>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</si>
  <si>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</si>
  <si>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</si>
  <si>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</si>
  <si>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    901,6 кв.м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</si>
  <si>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</si>
  <si>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</si>
  <si>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</si>
  <si>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</si>
  <si>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</si>
  <si>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Поверка тепловычислителя, расходомера, термометров сопротивления ЦСМ</t>
  </si>
  <si>
    <t>Благоустр.придомовой территории (распиловка и вывоз деревьев)</t>
  </si>
  <si>
    <t>Очистка от снежных "шапок", прочистка желобов и свесов (исп.альпиниста)</t>
  </si>
  <si>
    <t>Ремонт металлических ограждений(исп.сварщика)</t>
  </si>
  <si>
    <t>Замена участка разводки ЦО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</si>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</sst>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6" workbookViewId="0">
      <selection activeCell="E10" sqref="E10"/>
    </sheetView>
  </sheetViews>
  <sheetFormatPr defaultRowHeight="12" customHeight="1" x14ac:dyDescent="0.25"/>
  <cols>
    <col min="1" max="1" width="1.42578125" customWidth="1"/>
    <col min="2" max="2" width="78.42578125" customWidth="1"/>
    <col min="3" max="3" width="11" customWidth="1"/>
    <col min="4" max="4" width="4.4257812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25" t="s">
        <v>8</v>
      </c>
      <c r="C4" s="5"/>
    </row>
    <row r="5" spans="2:5" ht="12" customHeight="1" x14ac:dyDescent="0.25">
      <c r="B5" s="25" t="s">
        <v>30</v>
      </c>
      <c r="C5" s="5"/>
    </row>
    <row r="6" spans="2:5" ht="12" customHeight="1" x14ac:dyDescent="0.25">
      <c r="B6" s="25" t="s">
        <v>7</v>
      </c>
      <c r="C6" s="5"/>
    </row>
    <row r="7" spans="2:5" ht="62.25" customHeight="1" x14ac:dyDescent="0.25">
      <c r="B7" s="30" t="s">
        <v>3</v>
      </c>
      <c r="C7" s="31"/>
    </row>
    <row r="8" spans="2:5" ht="27" customHeight="1" x14ac:dyDescent="0.25">
      <c r="B8" s="32" t="s">
        <v>9</v>
      </c>
      <c r="C8" s="33"/>
    </row>
    <row r="9" spans="2:5" ht="25.5" customHeight="1" x14ac:dyDescent="0.25">
      <c r="B9" s="23" t="s">
        <v>32</v>
      </c>
      <c r="C9" s="26">
        <f>0</f>
        <v>0</v>
      </c>
    </row>
    <row r="10" spans="2:5" ht="12" customHeight="1" x14ac:dyDescent="0.25">
      <c r="B10" s="22" t="s">
        <v>33</v>
      </c>
      <c r="C10" s="26">
        <v>-92746.97</v>
      </c>
    </row>
    <row r="11" spans="2:5" ht="12" customHeight="1" x14ac:dyDescent="0.25">
      <c r="B11" s="22" t="s">
        <v>16</v>
      </c>
      <c r="C11" s="27">
        <f>106101.74</f>
        <v>106101.74</v>
      </c>
    </row>
    <row r="12" spans="2:5" ht="12" customHeight="1" x14ac:dyDescent="0.25">
      <c r="B12" s="22" t="s">
        <v>17</v>
      </c>
      <c r="C12" s="28">
        <f>106101.74</f>
        <v>106101.74</v>
      </c>
    </row>
    <row r="13" spans="2:5" ht="12" customHeight="1" x14ac:dyDescent="0.25">
      <c r="B13" s="22" t="s">
        <v>18</v>
      </c>
      <c r="C13" s="28">
        <f>5400</f>
        <v>5400</v>
      </c>
      <c r="E13" s="2"/>
    </row>
    <row r="14" spans="2:5" ht="12" customHeight="1" x14ac:dyDescent="0.25">
      <c r="B14" s="22" t="s">
        <v>19</v>
      </c>
      <c r="C14" s="29">
        <f>C13+C12</f>
        <v>111501.74</v>
      </c>
      <c r="E14" s="21"/>
    </row>
    <row r="15" spans="2:5" ht="25.5" customHeight="1" x14ac:dyDescent="0.25">
      <c r="B15" s="32" t="s">
        <v>20</v>
      </c>
      <c r="C15" s="33"/>
    </row>
    <row r="16" spans="2:5" ht="12" customHeight="1" x14ac:dyDescent="0.25">
      <c r="B16" s="16" t="s">
        <v>1</v>
      </c>
      <c r="C16" s="18"/>
    </row>
    <row r="17" spans="2:5" ht="12" customHeight="1" x14ac:dyDescent="0.25">
      <c r="B17" s="17" t="s">
        <v>10</v>
      </c>
      <c r="C17" s="19">
        <f>5448.22</f>
        <v>5448.22</v>
      </c>
      <c r="E17" s="21"/>
    </row>
    <row r="18" spans="2:5" ht="12" customHeight="1" x14ac:dyDescent="0.25">
      <c r="B18" s="12" t="s">
        <v>11</v>
      </c>
      <c r="C18" s="11">
        <f>338.83</f>
        <v>338.83</v>
      </c>
    </row>
    <row r="19" spans="2:5" ht="12" customHeight="1" x14ac:dyDescent="0.25">
      <c r="B19" s="12" t="s">
        <v>12</v>
      </c>
      <c r="C19" s="13">
        <f>650.77</f>
        <v>650.77</v>
      </c>
    </row>
    <row r="20" spans="2:5" ht="12" customHeight="1" x14ac:dyDescent="0.25">
      <c r="B20" s="12" t="s">
        <v>13</v>
      </c>
      <c r="C20" s="13">
        <f>435.64</f>
        <v>435.64</v>
      </c>
    </row>
    <row r="21" spans="2:5" ht="12" customHeight="1" x14ac:dyDescent="0.25">
      <c r="B21" s="12" t="s">
        <v>14</v>
      </c>
      <c r="C21" s="13">
        <f>4500+2108+1619.2+1982+1230+8400+15600</f>
        <v>35439.199999999997</v>
      </c>
    </row>
    <row r="22" spans="2:5" ht="12" customHeight="1" x14ac:dyDescent="0.25">
      <c r="B22" s="12" t="s">
        <v>15</v>
      </c>
      <c r="C22" s="14">
        <f>412.82</f>
        <v>412.82</v>
      </c>
    </row>
    <row r="23" spans="2:5" ht="12" customHeight="1" x14ac:dyDescent="0.25">
      <c r="B23" s="12" t="s">
        <v>22</v>
      </c>
      <c r="C23" s="13">
        <f>4328.64</f>
        <v>4328.6400000000003</v>
      </c>
    </row>
    <row r="24" spans="2:5" ht="12" customHeight="1" x14ac:dyDescent="0.25">
      <c r="B24" s="12" t="s">
        <v>23</v>
      </c>
      <c r="C24" s="13">
        <f>1324.56</f>
        <v>1324.56</v>
      </c>
    </row>
    <row r="25" spans="2:5" ht="12" customHeight="1" x14ac:dyDescent="0.25">
      <c r="B25" s="12" t="s">
        <v>24</v>
      </c>
      <c r="C25" s="13">
        <f>645.06</f>
        <v>645.05999999999995</v>
      </c>
    </row>
    <row r="26" spans="2:5" ht="12" customHeight="1" x14ac:dyDescent="0.25">
      <c r="B26" s="12" t="s">
        <v>25</v>
      </c>
      <c r="C26" s="14">
        <f>854.48</f>
        <v>854.48</v>
      </c>
    </row>
    <row r="27" spans="2:5" ht="12" customHeight="1" x14ac:dyDescent="0.25">
      <c r="B27" s="12" t="s">
        <v>26</v>
      </c>
      <c r="C27" s="13">
        <f>1667.95+2183.73+350</f>
        <v>4201.68</v>
      </c>
    </row>
    <row r="28" spans="2:5" ht="12" customHeight="1" x14ac:dyDescent="0.25">
      <c r="B28" s="12" t="s">
        <v>27</v>
      </c>
      <c r="C28" s="13">
        <f>668.93+9323.78+352.72</f>
        <v>10345.43</v>
      </c>
    </row>
    <row r="29" spans="2:5" ht="12" customHeight="1" x14ac:dyDescent="0.25">
      <c r="B29" s="12" t="s">
        <v>28</v>
      </c>
      <c r="C29" s="13">
        <f>1197.38+534.71</f>
        <v>1732.0900000000001</v>
      </c>
    </row>
    <row r="30" spans="2:5" ht="12" customHeight="1" x14ac:dyDescent="0.25">
      <c r="B30" s="12" t="s">
        <v>29</v>
      </c>
      <c r="C30" s="13">
        <f>9336.99</f>
        <v>9336.99</v>
      </c>
    </row>
    <row r="31" spans="2:5" ht="28.5" customHeight="1" x14ac:dyDescent="0.25">
      <c r="B31" s="24" t="s">
        <v>21</v>
      </c>
      <c r="C31" s="7"/>
    </row>
    <row r="32" spans="2:5" ht="12" customHeight="1" x14ac:dyDescent="0.25">
      <c r="B32" s="12" t="s">
        <v>37</v>
      </c>
      <c r="C32" s="20">
        <f>16500</f>
        <v>16500</v>
      </c>
      <c r="E32" s="21"/>
    </row>
    <row r="33" spans="2:5" ht="12" customHeight="1" x14ac:dyDescent="0.25">
      <c r="B33" s="12" t="s">
        <v>40</v>
      </c>
      <c r="C33" s="20">
        <f>1988</f>
        <v>1988</v>
      </c>
      <c r="E33" s="21"/>
    </row>
    <row r="34" spans="2:5" ht="12" customHeight="1" x14ac:dyDescent="0.25">
      <c r="B34" s="12" t="s">
        <v>38</v>
      </c>
      <c r="C34" s="20">
        <f>7000</f>
        <v>7000</v>
      </c>
      <c r="E34" s="21"/>
    </row>
    <row r="35" spans="2:5" ht="12" customHeight="1" x14ac:dyDescent="0.25">
      <c r="B35" s="12" t="s">
        <v>36</v>
      </c>
      <c r="C35" s="20">
        <f>19482</f>
        <v>19482</v>
      </c>
      <c r="E35" s="21"/>
    </row>
    <row r="36" spans="2:5" ht="12" customHeight="1" x14ac:dyDescent="0.25">
      <c r="B36" s="12" t="s">
        <v>39</v>
      </c>
      <c r="C36" s="20">
        <f>3150</f>
        <v>3150</v>
      </c>
      <c r="E36" s="21"/>
    </row>
    <row r="37" spans="2:5" ht="12" customHeight="1" x14ac:dyDescent="0.25">
      <c r="B37" s="12" t="s">
        <v>41</v>
      </c>
      <c r="C37" s="20">
        <f>9350</f>
        <v>9350</v>
      </c>
    </row>
    <row r="38" spans="2:5" ht="24.75" customHeight="1" x14ac:dyDescent="0.25">
      <c r="B38" s="8" t="s">
        <v>34</v>
      </c>
      <c r="C38" s="15">
        <f>C9+C12-C11</f>
        <v>0</v>
      </c>
      <c r="E38" s="21"/>
    </row>
    <row r="39" spans="2:5" ht="26.25" customHeight="1" x14ac:dyDescent="0.25">
      <c r="B39" s="9" t="s">
        <v>35</v>
      </c>
      <c r="C39" s="15">
        <f>C10+C14-C17-C18-C20-C19-C21-C22-C23-C24-C25-C26-C27-C28-C29-C30-C32-C33-C34-C35-C36-C37</f>
        <v>-114209.63999999998</v>
      </c>
    </row>
    <row r="40" spans="2:5" ht="12" customHeight="1" x14ac:dyDescent="0.25">
      <c r="B40" s="10" t="s">
        <v>4</v>
      </c>
      <c r="C40" s="6"/>
    </row>
    <row r="41" spans="2:5" ht="12" customHeight="1" x14ac:dyDescent="0.25">
      <c r="B41" s="6" t="s">
        <v>5</v>
      </c>
      <c r="C41" s="6"/>
    </row>
    <row r="42" spans="2:5" ht="12" customHeight="1" x14ac:dyDescent="0.25">
      <c r="B42" s="10" t="s">
        <v>6</v>
      </c>
      <c r="C42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2022-02-28T09:37:20Z</dcterms:modified>
</cp:coreProperties>
</file>