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8" i="5" l="1"/>
  <c r="C29" i="5"/>
  <c r="C30" i="5"/>
  <c r="C27" i="5"/>
  <c r="C26" i="5"/>
  <c r="C25" i="5"/>
  <c r="C24" i="5"/>
  <c r="C23" i="5"/>
  <c r="C22" i="5"/>
  <c r="C21" i="5"/>
  <c r="C20" i="5"/>
  <c r="C19" i="5"/>
  <c r="C18" i="5"/>
  <c r="C17" i="5"/>
  <c r="C35" i="5" l="1"/>
  <c r="C34" i="5"/>
  <c r="C33" i="5"/>
  <c r="C32" i="5"/>
  <c r="C13" i="5"/>
  <c r="C11" i="5"/>
  <c r="C10" i="5"/>
  <c r="C9" i="5"/>
  <c r="C36" i="5" l="1"/>
  <c r="C14" i="5" l="1"/>
  <c r="C37" i="5" l="1"/>
</calcChain>
</file>

<file path=xl/sharedStrings.xml><?xml version="1.0" encoding="utf-8"?>
<sst xmlns="http://schemas.openxmlformats.org/spreadsheetml/2006/main" count="40" uniqueCount="40">
  <si>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</si>
  <si>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</si>
  <si>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</si>
  <si>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</si>
  <si>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</si>
  <si>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</si>
  <si>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</si>
  <si>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д.27</t>
  </si>
  <si>
    <t>3)       Дата принятия в управление:    01.03.2012г.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</si>
  <si>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</si>
  <si>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</si>
  <si>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</si>
  <si>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</si>
  <si>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</si>
  <si>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</si>
  <si>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</si>
  <si>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</si>
  <si>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</si>
  <si>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 "Ростелеком",ЗАО"Ресурс-Связь"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</si>
  <si>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</si>
  <si>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</si>
  <si>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</si>
  <si>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</si>
  <si>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</si>
  <si>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</si>
  <si>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</si>
  <si>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</si>
  <si>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</si>
  <si>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</si>
  <si>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</si>
  <si>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2)       Площадь дома 1938,0 кв.м</t>
  </si>
  <si>
    <t>Благоустр.придомовой территории (завоз песка на д/пл.)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</si>
  <si>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</si>
  <si>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</si>
  <si>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</si>
  <si>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</si>
  <si>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</si>
  <si>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Ремонт электропроводки на доме</t>
  </si>
  <si>
    <t>Ремонт  инженерных сетей ХВС с заменой кранов, канализационных труб в подвале</t>
  </si>
  <si>
    <t>Очистка от снежных "шапок", прочистка желобов и свесов (исп.альпиниста)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</si>
</sst>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0" fillId="0" borderId="0" xfId="0"/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topLeftCell="A6" workbookViewId="0">
      <selection activeCell="E10" sqref="E10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4.140625" customWidth="1"/>
    <col min="4" max="4" width="4.7109375" customWidth="1"/>
    <col min="5" max="5" width="9.5703125" bestFit="1" customWidth="1"/>
  </cols>
  <sheetData>
    <row r="1" spans="2:5" ht="12" customHeight="1" x14ac:dyDescent="0.25">
      <c r="B1" s="2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3" t="s">
        <v>32</v>
      </c>
    </row>
    <row r="4" spans="2:5" ht="12" customHeight="1" x14ac:dyDescent="0.25">
      <c r="B4" s="22" t="s">
        <v>7</v>
      </c>
      <c r="C4" s="4"/>
    </row>
    <row r="5" spans="2:5" ht="12" customHeight="1" x14ac:dyDescent="0.25">
      <c r="B5" s="22" t="s">
        <v>30</v>
      </c>
      <c r="C5" s="4"/>
    </row>
    <row r="6" spans="2:5" ht="12" customHeight="1" x14ac:dyDescent="0.25">
      <c r="B6" s="22" t="s">
        <v>8</v>
      </c>
      <c r="C6" s="4"/>
    </row>
    <row r="7" spans="2:5" ht="51.75" customHeight="1" x14ac:dyDescent="0.25">
      <c r="B7" s="30" t="s">
        <v>3</v>
      </c>
      <c r="C7" s="31"/>
    </row>
    <row r="8" spans="2:5" ht="27" customHeight="1" x14ac:dyDescent="0.25">
      <c r="B8" s="32" t="s">
        <v>9</v>
      </c>
      <c r="C8" s="33"/>
    </row>
    <row r="9" spans="2:5" ht="25.5" customHeight="1" x14ac:dyDescent="0.25">
      <c r="B9" s="23" t="s">
        <v>33</v>
      </c>
      <c r="C9" s="27">
        <f>-30183.33</f>
        <v>-30183.33</v>
      </c>
    </row>
    <row r="10" spans="2:5" ht="12" customHeight="1" x14ac:dyDescent="0.25">
      <c r="B10" s="22" t="s">
        <v>34</v>
      </c>
      <c r="C10" s="27">
        <f>-337832.71</f>
        <v>-337832.71</v>
      </c>
    </row>
    <row r="11" spans="2:5" ht="12" customHeight="1" x14ac:dyDescent="0.25">
      <c r="B11" s="22" t="s">
        <v>16</v>
      </c>
      <c r="C11" s="28">
        <f>211619.7</f>
        <v>211619.7</v>
      </c>
    </row>
    <row r="12" spans="2:5" ht="12" customHeight="1" x14ac:dyDescent="0.25">
      <c r="B12" s="22" t="s">
        <v>17</v>
      </c>
      <c r="C12" s="28">
        <v>197448.05</v>
      </c>
    </row>
    <row r="13" spans="2:5" ht="12" customHeight="1" x14ac:dyDescent="0.25">
      <c r="B13" s="22" t="s">
        <v>18</v>
      </c>
      <c r="C13" s="28">
        <f>11140.8</f>
        <v>11140.8</v>
      </c>
    </row>
    <row r="14" spans="2:5" ht="12" customHeight="1" x14ac:dyDescent="0.25">
      <c r="B14" s="22" t="s">
        <v>19</v>
      </c>
      <c r="C14" s="29">
        <f>C13+C12</f>
        <v>208588.84999999998</v>
      </c>
      <c r="E14" s="21"/>
    </row>
    <row r="15" spans="2:5" ht="25.5" customHeight="1" x14ac:dyDescent="0.25">
      <c r="B15" s="32" t="s">
        <v>20</v>
      </c>
      <c r="C15" s="33"/>
    </row>
    <row r="16" spans="2:5" ht="12" customHeight="1" x14ac:dyDescent="0.25">
      <c r="B16" s="15" t="s">
        <v>1</v>
      </c>
      <c r="C16" s="17"/>
    </row>
    <row r="17" spans="2:5" ht="12" customHeight="1" x14ac:dyDescent="0.25">
      <c r="B17" s="16" t="s">
        <v>10</v>
      </c>
      <c r="C17" s="18">
        <f>11704.19</f>
        <v>11704.19</v>
      </c>
      <c r="E17" s="21"/>
    </row>
    <row r="18" spans="2:5" ht="12" customHeight="1" x14ac:dyDescent="0.25">
      <c r="B18" s="12" t="s">
        <v>11</v>
      </c>
      <c r="C18" s="11">
        <f>1058.67</f>
        <v>1058.67</v>
      </c>
    </row>
    <row r="19" spans="2:5" ht="12" customHeight="1" x14ac:dyDescent="0.25">
      <c r="B19" s="12" t="s">
        <v>12</v>
      </c>
      <c r="C19" s="13">
        <f>2033.32</f>
        <v>2033.32</v>
      </c>
    </row>
    <row r="20" spans="2:5" ht="12" customHeight="1" x14ac:dyDescent="0.25">
      <c r="B20" s="12" t="s">
        <v>13</v>
      </c>
      <c r="C20" s="13">
        <f>1361.15</f>
        <v>1361.15</v>
      </c>
    </row>
    <row r="21" spans="2:5" ht="12" customHeight="1" x14ac:dyDescent="0.25">
      <c r="B21" s="12" t="s">
        <v>14</v>
      </c>
      <c r="C21" s="13">
        <f>10500+4265+4219.2+2108+1230+21600+24000</f>
        <v>67922.2</v>
      </c>
    </row>
    <row r="22" spans="2:5" ht="12" customHeight="1" x14ac:dyDescent="0.25">
      <c r="B22" s="12" t="s">
        <v>15</v>
      </c>
      <c r="C22" s="14">
        <f>486.94</f>
        <v>486.94</v>
      </c>
    </row>
    <row r="23" spans="2:5" ht="12" customHeight="1" x14ac:dyDescent="0.25">
      <c r="B23" s="26" t="s">
        <v>22</v>
      </c>
      <c r="C23" s="13">
        <f>9350.88</f>
        <v>9350.8799999999992</v>
      </c>
    </row>
    <row r="24" spans="2:5" ht="12" customHeight="1" x14ac:dyDescent="0.25">
      <c r="B24" s="26" t="s">
        <v>23</v>
      </c>
      <c r="C24" s="13">
        <f>2561.88</f>
        <v>2561.88</v>
      </c>
    </row>
    <row r="25" spans="2:5" ht="12" customHeight="1" x14ac:dyDescent="0.25">
      <c r="B25" s="26" t="s">
        <v>29</v>
      </c>
      <c r="C25" s="13">
        <f>1618.62</f>
        <v>1618.62</v>
      </c>
    </row>
    <row r="26" spans="2:5" ht="12" customHeight="1" x14ac:dyDescent="0.25">
      <c r="B26" s="26" t="s">
        <v>24</v>
      </c>
      <c r="C26" s="14">
        <f>1427.27</f>
        <v>1427.27</v>
      </c>
    </row>
    <row r="27" spans="2:5" ht="12" customHeight="1" x14ac:dyDescent="0.25">
      <c r="B27" s="26" t="s">
        <v>25</v>
      </c>
      <c r="C27" s="13">
        <f>3585.25+4599.16+700</f>
        <v>8884.41</v>
      </c>
    </row>
    <row r="28" spans="2:5" ht="12" customHeight="1" x14ac:dyDescent="0.25">
      <c r="B28" s="26" t="s">
        <v>26</v>
      </c>
      <c r="C28" s="13">
        <f>1250.62+18650.71+648.01</f>
        <v>20549.339999999997</v>
      </c>
    </row>
    <row r="29" spans="2:5" ht="12" customHeight="1" x14ac:dyDescent="0.25">
      <c r="B29" s="26" t="s">
        <v>27</v>
      </c>
      <c r="C29" s="13">
        <f>2238.61+960.52</f>
        <v>3199.13</v>
      </c>
    </row>
    <row r="30" spans="2:5" ht="12" customHeight="1" x14ac:dyDescent="0.25">
      <c r="B30" s="26" t="s">
        <v>28</v>
      </c>
      <c r="C30" s="13">
        <f>20069.88</f>
        <v>20069.88</v>
      </c>
    </row>
    <row r="31" spans="2:5" ht="28.5" customHeight="1" x14ac:dyDescent="0.25">
      <c r="B31" s="24" t="s">
        <v>21</v>
      </c>
      <c r="C31" s="6"/>
    </row>
    <row r="32" spans="2:5" ht="12" customHeight="1" x14ac:dyDescent="0.25">
      <c r="B32" s="26" t="s">
        <v>31</v>
      </c>
      <c r="C32" s="19">
        <f>3300</f>
        <v>3300</v>
      </c>
      <c r="E32" s="21"/>
    </row>
    <row r="33" spans="2:5" s="20" customFormat="1" ht="12" customHeight="1" x14ac:dyDescent="0.25">
      <c r="B33" s="26" t="s">
        <v>39</v>
      </c>
      <c r="C33" s="19">
        <f>10000</f>
        <v>10000</v>
      </c>
      <c r="E33" s="21"/>
    </row>
    <row r="34" spans="2:5" s="20" customFormat="1" ht="12" customHeight="1" x14ac:dyDescent="0.25">
      <c r="B34" s="26" t="s">
        <v>38</v>
      </c>
      <c r="C34" s="19">
        <f>7775</f>
        <v>7775</v>
      </c>
      <c r="E34" s="21"/>
    </row>
    <row r="35" spans="2:5" s="20" customFormat="1" ht="12" customHeight="1" x14ac:dyDescent="0.25">
      <c r="B35" s="26" t="s">
        <v>37</v>
      </c>
      <c r="C35" s="19">
        <f>15777</f>
        <v>15777</v>
      </c>
      <c r="E35" s="21"/>
    </row>
    <row r="36" spans="2:5" ht="24.75" customHeight="1" x14ac:dyDescent="0.25">
      <c r="B36" s="7" t="s">
        <v>35</v>
      </c>
      <c r="C36" s="25">
        <f>C9+C12-C11</f>
        <v>-44354.98000000004</v>
      </c>
      <c r="D36" s="10"/>
      <c r="E36" s="21"/>
    </row>
    <row r="37" spans="2:5" ht="26.25" customHeight="1" x14ac:dyDescent="0.25">
      <c r="B37" s="8" t="s">
        <v>36</v>
      </c>
      <c r="C37" s="25">
        <f>C10+C14-C17-C18-C20-C19-C21-C22-C23-C24-C25-C26-C27-C28-C29-C30-C32-C33-C34-C35</f>
        <v>-318323.74000000005</v>
      </c>
      <c r="D37" s="10"/>
      <c r="E37" s="10"/>
    </row>
    <row r="38" spans="2:5" ht="12" customHeight="1" x14ac:dyDescent="0.25">
      <c r="B38" s="9" t="s">
        <v>4</v>
      </c>
      <c r="C38" s="5"/>
    </row>
    <row r="39" spans="2:5" ht="12" customHeight="1" x14ac:dyDescent="0.25">
      <c r="B39" s="5" t="s">
        <v>5</v>
      </c>
      <c r="C39" s="5"/>
    </row>
    <row r="40" spans="2:5" ht="12" customHeight="1" x14ac:dyDescent="0.25">
      <c r="B40" s="9" t="s">
        <v>6</v>
      </c>
      <c r="C40" s="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2022-02-28T09:31:57Z</dcterms:modified>
</cp:coreProperties>
</file>